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ocuments\2020 Lavoro agile\Sincronizzati\Elaborazioni SRS\"/>
    </mc:Choice>
  </mc:AlternateContent>
  <xr:revisionPtr revIDLastSave="0" documentId="13_ncr:1_{AE6A585E-846B-486C-B325-4042B028575B}" xr6:coauthVersionLast="47" xr6:coauthVersionMax="47" xr10:uidLastSave="{00000000-0000-0000-0000-000000000000}"/>
  <bookViews>
    <workbookView xWindow="-108" yWindow="-108" windowWidth="23256" windowHeight="12576" tabRatio="812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81029"/>
</workbook>
</file>

<file path=xl/calcChain.xml><?xml version="1.0" encoding="utf-8"?>
<calcChain xmlns="http://schemas.openxmlformats.org/spreadsheetml/2006/main">
  <c r="AI341" i="38" l="1"/>
  <c r="AI342" i="38"/>
  <c r="AI343" i="38"/>
  <c r="AI344" i="38"/>
  <c r="AI345" i="38"/>
  <c r="AI346" i="38"/>
  <c r="AI347" i="38"/>
  <c r="AH321" i="38"/>
  <c r="AH326" i="38"/>
  <c r="AH333" i="38"/>
  <c r="AH343" i="38"/>
  <c r="AH315" i="38"/>
  <c r="AH335" i="38"/>
  <c r="AH341" i="38"/>
  <c r="AH342" i="38"/>
  <c r="AH337" i="38"/>
  <c r="AH338" i="38"/>
  <c r="AH339" i="38"/>
  <c r="AH312" i="38"/>
  <c r="AH325" i="38"/>
  <c r="AH340" i="38"/>
  <c r="AF341" i="38"/>
  <c r="AF342" i="38"/>
  <c r="AF343" i="38"/>
  <c r="AF344" i="38"/>
  <c r="AF345" i="38"/>
  <c r="AF346" i="38"/>
  <c r="AF347" i="38"/>
  <c r="L657" i="28"/>
  <c r="K657" i="28"/>
  <c r="J657" i="28"/>
  <c r="I657" i="28"/>
  <c r="H657" i="28"/>
  <c r="G657" i="28"/>
  <c r="F657" i="28"/>
  <c r="E657" i="28"/>
  <c r="D657" i="28"/>
  <c r="C657" i="28"/>
  <c r="B657" i="28"/>
  <c r="B651" i="28"/>
  <c r="M651" i="28" s="1"/>
  <c r="C651" i="28"/>
  <c r="N651" i="28" s="1"/>
  <c r="D651" i="28"/>
  <c r="E651" i="28"/>
  <c r="F651" i="28"/>
  <c r="G651" i="28"/>
  <c r="H651" i="28"/>
  <c r="I651" i="28"/>
  <c r="J651" i="28"/>
  <c r="K651" i="28"/>
  <c r="L651" i="28"/>
  <c r="B652" i="28"/>
  <c r="M652" i="28" s="1"/>
  <c r="C652" i="28"/>
  <c r="D652" i="28"/>
  <c r="E652" i="28"/>
  <c r="F652" i="28"/>
  <c r="G652" i="28"/>
  <c r="H652" i="28"/>
  <c r="I652" i="28"/>
  <c r="J652" i="28"/>
  <c r="K652" i="28"/>
  <c r="L652" i="28"/>
  <c r="N652" i="28"/>
  <c r="B653" i="28"/>
  <c r="C653" i="28"/>
  <c r="D653" i="28"/>
  <c r="N653" i="28" s="1"/>
  <c r="E653" i="28"/>
  <c r="F653" i="28"/>
  <c r="G653" i="28"/>
  <c r="H653" i="28"/>
  <c r="I653" i="28"/>
  <c r="J653" i="28"/>
  <c r="K653" i="28"/>
  <c r="L653" i="28"/>
  <c r="M653" i="28"/>
  <c r="B654" i="28"/>
  <c r="C654" i="28"/>
  <c r="D654" i="28"/>
  <c r="M654" i="28" s="1"/>
  <c r="E654" i="28"/>
  <c r="F654" i="28"/>
  <c r="G654" i="28"/>
  <c r="H654" i="28"/>
  <c r="I654" i="28"/>
  <c r="J654" i="28"/>
  <c r="K654" i="28"/>
  <c r="L654" i="28"/>
  <c r="B655" i="28"/>
  <c r="M655" i="28" s="1"/>
  <c r="C655" i="28"/>
  <c r="N655" i="28" s="1"/>
  <c r="D655" i="28"/>
  <c r="E655" i="28"/>
  <c r="F655" i="28"/>
  <c r="G655" i="28"/>
  <c r="H655" i="28"/>
  <c r="I655" i="28"/>
  <c r="J655" i="28"/>
  <c r="K655" i="28"/>
  <c r="L655" i="28"/>
  <c r="B656" i="28"/>
  <c r="M656" i="28" s="1"/>
  <c r="C656" i="28"/>
  <c r="D656" i="28"/>
  <c r="E656" i="28"/>
  <c r="F656" i="28"/>
  <c r="G656" i="28"/>
  <c r="H656" i="28"/>
  <c r="I656" i="28"/>
  <c r="J656" i="28"/>
  <c r="K656" i="28"/>
  <c r="L656" i="28"/>
  <c r="N656" i="28"/>
  <c r="I650" i="28"/>
  <c r="C650" i="28"/>
  <c r="D650" i="28"/>
  <c r="E650" i="28"/>
  <c r="F650" i="28"/>
  <c r="G650" i="28"/>
  <c r="H650" i="28"/>
  <c r="J650" i="28"/>
  <c r="K650" i="28"/>
  <c r="L650" i="28"/>
  <c r="B650" i="28"/>
  <c r="M650" i="28"/>
  <c r="N650" i="28"/>
  <c r="B571" i="23"/>
  <c r="C571" i="23"/>
  <c r="D571" i="23"/>
  <c r="E571" i="23"/>
  <c r="F571" i="23"/>
  <c r="G571" i="23"/>
  <c r="H571" i="23"/>
  <c r="I571" i="23"/>
  <c r="B572" i="23"/>
  <c r="C572" i="23"/>
  <c r="D572" i="23"/>
  <c r="E572" i="23"/>
  <c r="F572" i="23"/>
  <c r="G572" i="23"/>
  <c r="H572" i="23"/>
  <c r="I572" i="23"/>
  <c r="B573" i="23"/>
  <c r="C573" i="23"/>
  <c r="D573" i="23"/>
  <c r="E573" i="23"/>
  <c r="F573" i="23"/>
  <c r="G573" i="23"/>
  <c r="H573" i="23"/>
  <c r="I573" i="23"/>
  <c r="B574" i="23"/>
  <c r="C574" i="23"/>
  <c r="D574" i="23"/>
  <c r="E574" i="23"/>
  <c r="F574" i="23"/>
  <c r="G574" i="23"/>
  <c r="H574" i="23"/>
  <c r="I574" i="23"/>
  <c r="B575" i="23"/>
  <c r="C575" i="23"/>
  <c r="D575" i="23"/>
  <c r="E575" i="23"/>
  <c r="F575" i="23"/>
  <c r="G575" i="23"/>
  <c r="H575" i="23"/>
  <c r="I575" i="23"/>
  <c r="B576" i="23"/>
  <c r="C576" i="23"/>
  <c r="D576" i="23"/>
  <c r="E576" i="23"/>
  <c r="F576" i="23"/>
  <c r="G576" i="23"/>
  <c r="H576" i="23"/>
  <c r="I576" i="23"/>
  <c r="B577" i="23"/>
  <c r="C577" i="23"/>
  <c r="D577" i="23"/>
  <c r="E577" i="23"/>
  <c r="F577" i="23"/>
  <c r="G577" i="23"/>
  <c r="H577" i="23"/>
  <c r="I577" i="23"/>
  <c r="B571" i="22"/>
  <c r="C571" i="22"/>
  <c r="D571" i="22"/>
  <c r="E571" i="22"/>
  <c r="F571" i="22"/>
  <c r="G571" i="22"/>
  <c r="H571" i="22"/>
  <c r="I571" i="22"/>
  <c r="J571" i="22"/>
  <c r="K571" i="22"/>
  <c r="B572" i="22"/>
  <c r="C572" i="22"/>
  <c r="D572" i="22"/>
  <c r="E572" i="22"/>
  <c r="F572" i="22"/>
  <c r="G572" i="22"/>
  <c r="H572" i="22"/>
  <c r="I572" i="22"/>
  <c r="J572" i="22"/>
  <c r="K572" i="22"/>
  <c r="B573" i="22"/>
  <c r="C573" i="22"/>
  <c r="D573" i="22"/>
  <c r="E573" i="22"/>
  <c r="F573" i="22"/>
  <c r="G573" i="22"/>
  <c r="H573" i="22"/>
  <c r="I573" i="22"/>
  <c r="J573" i="22"/>
  <c r="K573" i="22"/>
  <c r="B574" i="22"/>
  <c r="C574" i="22"/>
  <c r="D574" i="22"/>
  <c r="E574" i="22"/>
  <c r="F574" i="22"/>
  <c r="G574" i="22"/>
  <c r="H574" i="22"/>
  <c r="I574" i="22"/>
  <c r="J574" i="22"/>
  <c r="K574" i="22"/>
  <c r="B575" i="22"/>
  <c r="C575" i="22"/>
  <c r="D575" i="22"/>
  <c r="E575" i="22"/>
  <c r="F575" i="22"/>
  <c r="G575" i="22"/>
  <c r="H575" i="22"/>
  <c r="I575" i="22"/>
  <c r="J575" i="22"/>
  <c r="K575" i="22"/>
  <c r="B576" i="22"/>
  <c r="C576" i="22"/>
  <c r="D576" i="22"/>
  <c r="E576" i="22"/>
  <c r="F576" i="22"/>
  <c r="G576" i="22"/>
  <c r="H576" i="22"/>
  <c r="I576" i="22"/>
  <c r="J576" i="22"/>
  <c r="K576" i="22"/>
  <c r="B577" i="22"/>
  <c r="C577" i="22"/>
  <c r="D577" i="22"/>
  <c r="E577" i="22"/>
  <c r="F577" i="22"/>
  <c r="G577" i="22"/>
  <c r="H577" i="22"/>
  <c r="I577" i="22"/>
  <c r="J577" i="22"/>
  <c r="K577" i="22"/>
  <c r="B571" i="21"/>
  <c r="C571" i="21"/>
  <c r="D571" i="21"/>
  <c r="E571" i="21"/>
  <c r="F571" i="21"/>
  <c r="G571" i="21"/>
  <c r="H571" i="21"/>
  <c r="I571" i="21"/>
  <c r="J571" i="21"/>
  <c r="K571" i="21"/>
  <c r="B572" i="21"/>
  <c r="C572" i="21"/>
  <c r="D572" i="21"/>
  <c r="E572" i="21"/>
  <c r="F572" i="21"/>
  <c r="G572" i="21"/>
  <c r="H572" i="21"/>
  <c r="I572" i="21"/>
  <c r="J572" i="21"/>
  <c r="K572" i="21"/>
  <c r="B573" i="21"/>
  <c r="C573" i="21"/>
  <c r="D573" i="21"/>
  <c r="E573" i="21"/>
  <c r="F573" i="21"/>
  <c r="G573" i="21"/>
  <c r="H573" i="21"/>
  <c r="I573" i="21"/>
  <c r="J573" i="21"/>
  <c r="K573" i="21"/>
  <c r="B574" i="21"/>
  <c r="C574" i="21"/>
  <c r="D574" i="21"/>
  <c r="E574" i="21"/>
  <c r="F574" i="21"/>
  <c r="G574" i="21"/>
  <c r="H574" i="21"/>
  <c r="I574" i="21"/>
  <c r="J574" i="21"/>
  <c r="K574" i="21"/>
  <c r="B575" i="21"/>
  <c r="C575" i="21"/>
  <c r="D575" i="21"/>
  <c r="E575" i="21"/>
  <c r="F575" i="21"/>
  <c r="G575" i="21"/>
  <c r="H575" i="21"/>
  <c r="I575" i="21"/>
  <c r="J575" i="21"/>
  <c r="K575" i="21"/>
  <c r="B576" i="21"/>
  <c r="C576" i="21"/>
  <c r="D576" i="21"/>
  <c r="E576" i="21"/>
  <c r="F576" i="21"/>
  <c r="G576" i="21"/>
  <c r="H576" i="21"/>
  <c r="I576" i="21"/>
  <c r="J576" i="21"/>
  <c r="K576" i="21"/>
  <c r="B577" i="21"/>
  <c r="C577" i="21"/>
  <c r="D577" i="21"/>
  <c r="E577" i="21"/>
  <c r="F577" i="21"/>
  <c r="G577" i="21"/>
  <c r="H577" i="21"/>
  <c r="I577" i="21"/>
  <c r="J577" i="21"/>
  <c r="K577" i="21"/>
  <c r="B571" i="19"/>
  <c r="C571" i="19"/>
  <c r="D571" i="19"/>
  <c r="E571" i="19"/>
  <c r="M571" i="19" s="1"/>
  <c r="F571" i="19"/>
  <c r="G571" i="19"/>
  <c r="H571" i="19"/>
  <c r="N571" i="19" s="1"/>
  <c r="I571" i="19"/>
  <c r="J571" i="19"/>
  <c r="K571" i="19"/>
  <c r="L571" i="19"/>
  <c r="B572" i="19"/>
  <c r="C572" i="19"/>
  <c r="D572" i="19"/>
  <c r="E572" i="19"/>
  <c r="F572" i="19"/>
  <c r="G572" i="19"/>
  <c r="M572" i="19" s="1"/>
  <c r="H572" i="19"/>
  <c r="I572" i="19"/>
  <c r="J572" i="19"/>
  <c r="K572" i="19"/>
  <c r="L572" i="19"/>
  <c r="N572" i="19"/>
  <c r="O572" i="19"/>
  <c r="B573" i="19"/>
  <c r="C573" i="19"/>
  <c r="D573" i="19"/>
  <c r="E573" i="19"/>
  <c r="M573" i="19" s="1"/>
  <c r="F573" i="19"/>
  <c r="G573" i="19"/>
  <c r="H573" i="19"/>
  <c r="N573" i="19" s="1"/>
  <c r="I573" i="19"/>
  <c r="J573" i="19"/>
  <c r="O573" i="19" s="1"/>
  <c r="K573" i="19"/>
  <c r="L573" i="19"/>
  <c r="B574" i="19"/>
  <c r="C574" i="19"/>
  <c r="D574" i="19"/>
  <c r="E574" i="19"/>
  <c r="F574" i="19"/>
  <c r="G574" i="19"/>
  <c r="M574" i="19" s="1"/>
  <c r="H574" i="19"/>
  <c r="I574" i="19"/>
  <c r="J574" i="19"/>
  <c r="K574" i="19"/>
  <c r="L574" i="19"/>
  <c r="N574" i="19"/>
  <c r="O574" i="19"/>
  <c r="B575" i="19"/>
  <c r="C575" i="19"/>
  <c r="D575" i="19"/>
  <c r="E575" i="19"/>
  <c r="M575" i="19" s="1"/>
  <c r="F575" i="19"/>
  <c r="G575" i="19"/>
  <c r="H575" i="19"/>
  <c r="N575" i="19" s="1"/>
  <c r="I575" i="19"/>
  <c r="J575" i="19"/>
  <c r="K575" i="19"/>
  <c r="L575" i="19"/>
  <c r="B576" i="19"/>
  <c r="C576" i="19"/>
  <c r="D576" i="19"/>
  <c r="E576" i="19"/>
  <c r="F576" i="19"/>
  <c r="G576" i="19"/>
  <c r="M576" i="19" s="1"/>
  <c r="H576" i="19"/>
  <c r="I576" i="19"/>
  <c r="J576" i="19"/>
  <c r="K576" i="19"/>
  <c r="L576" i="19"/>
  <c r="N576" i="19"/>
  <c r="O576" i="19"/>
  <c r="B577" i="19"/>
  <c r="C577" i="19"/>
  <c r="D577" i="19"/>
  <c r="E577" i="19"/>
  <c r="M577" i="19" s="1"/>
  <c r="F577" i="19"/>
  <c r="G577" i="19"/>
  <c r="H577" i="19"/>
  <c r="N577" i="19" s="1"/>
  <c r="I577" i="19"/>
  <c r="J577" i="19"/>
  <c r="O577" i="19" s="1"/>
  <c r="K577" i="19"/>
  <c r="L577" i="19"/>
  <c r="B570" i="1"/>
  <c r="AQ570" i="1" s="1"/>
  <c r="C570" i="1"/>
  <c r="E570" i="1"/>
  <c r="G570" i="1"/>
  <c r="H570" i="1"/>
  <c r="AH571" i="1" s="1"/>
  <c r="I570" i="1"/>
  <c r="BH570" i="1" s="1"/>
  <c r="J570" i="1"/>
  <c r="K570" i="1"/>
  <c r="M570" i="1"/>
  <c r="AA570" i="1" s="1"/>
  <c r="N570" i="1"/>
  <c r="AK570" i="1" s="1"/>
  <c r="O570" i="1"/>
  <c r="Z570" i="1"/>
  <c r="AC570" i="1"/>
  <c r="AE570" i="1"/>
  <c r="BA570" i="1" s="1"/>
  <c r="AF570" i="1"/>
  <c r="AG570" i="1"/>
  <c r="AH570" i="1"/>
  <c r="AI570" i="1"/>
  <c r="AL570" i="1"/>
  <c r="AN570" i="1"/>
  <c r="AO570" i="1"/>
  <c r="AR570" i="1"/>
  <c r="AS570" i="1"/>
  <c r="AU570" i="1"/>
  <c r="AV570" i="1"/>
  <c r="AW570" i="1"/>
  <c r="AX570" i="1"/>
  <c r="BB570" i="1"/>
  <c r="BD570" i="1"/>
  <c r="BE570" i="1"/>
  <c r="BF570" i="1"/>
  <c r="BG570" i="1"/>
  <c r="BI570" i="1"/>
  <c r="BJ570" i="1"/>
  <c r="B571" i="1"/>
  <c r="C571" i="1"/>
  <c r="E571" i="1"/>
  <c r="AR571" i="1" s="1"/>
  <c r="G571" i="1"/>
  <c r="AS571" i="1" s="1"/>
  <c r="H571" i="1"/>
  <c r="I571" i="1"/>
  <c r="J571" i="1"/>
  <c r="BI571" i="1" s="1"/>
  <c r="K571" i="1"/>
  <c r="M571" i="1"/>
  <c r="N571" i="1"/>
  <c r="O571" i="1"/>
  <c r="AC571" i="1" s="1"/>
  <c r="Q571" i="1"/>
  <c r="R571" i="1" s="1"/>
  <c r="Z571" i="1"/>
  <c r="AA571" i="1"/>
  <c r="AB571" i="1"/>
  <c r="AF571" i="1"/>
  <c r="AG571" i="1"/>
  <c r="AJ571" i="1"/>
  <c r="AK571" i="1"/>
  <c r="AQ571" i="1"/>
  <c r="AT571" i="1"/>
  <c r="AU571" i="1"/>
  <c r="AX571" i="1"/>
  <c r="AZ571" i="1"/>
  <c r="BC571" i="1"/>
  <c r="BD571" i="1"/>
  <c r="BG571" i="1"/>
  <c r="BH571" i="1"/>
  <c r="B572" i="1"/>
  <c r="AE573" i="1" s="1"/>
  <c r="AN573" i="1" s="1"/>
  <c r="C572" i="1"/>
  <c r="E572" i="1"/>
  <c r="G572" i="1"/>
  <c r="H572" i="1"/>
  <c r="AT572" i="1" s="1"/>
  <c r="I572" i="1"/>
  <c r="BH572" i="1" s="1"/>
  <c r="J572" i="1"/>
  <c r="K572" i="1"/>
  <c r="M572" i="1"/>
  <c r="AA572" i="1" s="1"/>
  <c r="N572" i="1"/>
  <c r="AK572" i="1" s="1"/>
  <c r="O572" i="1"/>
  <c r="AC572" i="1"/>
  <c r="AE572" i="1"/>
  <c r="AH572" i="1"/>
  <c r="AI572" i="1"/>
  <c r="AL572" i="1"/>
  <c r="AR572" i="1"/>
  <c r="AS572" i="1"/>
  <c r="AV572" i="1"/>
  <c r="AW572" i="1"/>
  <c r="BB572" i="1"/>
  <c r="BD572" i="1"/>
  <c r="BE572" i="1"/>
  <c r="BF572" i="1"/>
  <c r="BG572" i="1"/>
  <c r="BI572" i="1"/>
  <c r="BJ572" i="1"/>
  <c r="B573" i="1"/>
  <c r="C573" i="1"/>
  <c r="E573" i="1"/>
  <c r="BE573" i="1" s="1"/>
  <c r="G573" i="1"/>
  <c r="AG574" i="1" s="1"/>
  <c r="H573" i="1"/>
  <c r="I573" i="1"/>
  <c r="J573" i="1"/>
  <c r="BI573" i="1" s="1"/>
  <c r="K573" i="1"/>
  <c r="M573" i="1"/>
  <c r="N573" i="1"/>
  <c r="Z573" i="1" s="1"/>
  <c r="O573" i="1"/>
  <c r="AC573" i="1" s="1"/>
  <c r="Q573" i="1"/>
  <c r="R573" i="1" s="1"/>
  <c r="AA573" i="1"/>
  <c r="AB573" i="1"/>
  <c r="AF573" i="1"/>
  <c r="AO573" i="1"/>
  <c r="AQ573" i="1"/>
  <c r="AT573" i="1"/>
  <c r="AU573" i="1"/>
  <c r="AX573" i="1"/>
  <c r="AZ573" i="1"/>
  <c r="BD573" i="1"/>
  <c r="BG573" i="1"/>
  <c r="B574" i="1"/>
  <c r="AQ574" i="1" s="1"/>
  <c r="C574" i="1"/>
  <c r="E574" i="1"/>
  <c r="G574" i="1"/>
  <c r="H574" i="1"/>
  <c r="AH575" i="1" s="1"/>
  <c r="I574" i="1"/>
  <c r="BH574" i="1" s="1"/>
  <c r="J574" i="1"/>
  <c r="K574" i="1"/>
  <c r="M574" i="1"/>
  <c r="AA574" i="1" s="1"/>
  <c r="N574" i="1"/>
  <c r="AK574" i="1" s="1"/>
  <c r="O574" i="1"/>
  <c r="Z574" i="1"/>
  <c r="AC574" i="1"/>
  <c r="AE574" i="1"/>
  <c r="AH574" i="1"/>
  <c r="AI574" i="1"/>
  <c r="AR574" i="1"/>
  <c r="AS574" i="1"/>
  <c r="AV574" i="1"/>
  <c r="AW574" i="1"/>
  <c r="BB574" i="1"/>
  <c r="BD574" i="1"/>
  <c r="BE574" i="1"/>
  <c r="BF574" i="1"/>
  <c r="BG574" i="1"/>
  <c r="BI574" i="1"/>
  <c r="BJ574" i="1"/>
  <c r="B575" i="1"/>
  <c r="C575" i="1"/>
  <c r="E575" i="1"/>
  <c r="AR575" i="1" s="1"/>
  <c r="G575" i="1"/>
  <c r="AS575" i="1" s="1"/>
  <c r="H575" i="1"/>
  <c r="I575" i="1"/>
  <c r="J575" i="1"/>
  <c r="BI575" i="1" s="1"/>
  <c r="K575" i="1"/>
  <c r="M575" i="1"/>
  <c r="N575" i="1"/>
  <c r="O575" i="1"/>
  <c r="AC575" i="1" s="1"/>
  <c r="Q575" i="1"/>
  <c r="R575" i="1" s="1"/>
  <c r="Z575" i="1"/>
  <c r="AA575" i="1"/>
  <c r="AB575" i="1"/>
  <c r="AF575" i="1"/>
  <c r="AG575" i="1"/>
  <c r="AJ575" i="1"/>
  <c r="AK575" i="1"/>
  <c r="AQ575" i="1"/>
  <c r="AT575" i="1"/>
  <c r="AU575" i="1"/>
  <c r="AX575" i="1"/>
  <c r="AZ575" i="1"/>
  <c r="BC575" i="1"/>
  <c r="BD575" i="1"/>
  <c r="BG575" i="1"/>
  <c r="BH575" i="1"/>
  <c r="B576" i="1"/>
  <c r="AQ576" i="1" s="1"/>
  <c r="C576" i="1"/>
  <c r="E576" i="1"/>
  <c r="G576" i="1"/>
  <c r="AG576" i="1" s="1"/>
  <c r="H576" i="1"/>
  <c r="AT576" i="1" s="1"/>
  <c r="I576" i="1"/>
  <c r="BH576" i="1" s="1"/>
  <c r="J576" i="1"/>
  <c r="K576" i="1"/>
  <c r="M576" i="1"/>
  <c r="AA576" i="1" s="1"/>
  <c r="N576" i="1"/>
  <c r="AK576" i="1" s="1"/>
  <c r="O576" i="1"/>
  <c r="AC576" i="1"/>
  <c r="AE576" i="1"/>
  <c r="AH576" i="1"/>
  <c r="AI576" i="1"/>
  <c r="AL576" i="1"/>
  <c r="AR576" i="1"/>
  <c r="AS576" i="1"/>
  <c r="AV576" i="1"/>
  <c r="AW576" i="1"/>
  <c r="BB576" i="1"/>
  <c r="BD576" i="1"/>
  <c r="BE576" i="1"/>
  <c r="BF576" i="1"/>
  <c r="BG576" i="1"/>
  <c r="BI576" i="1"/>
  <c r="BJ576" i="1"/>
  <c r="AH324" i="38"/>
  <c r="AH330" i="38"/>
  <c r="AH332" i="38"/>
  <c r="AH336" i="38"/>
  <c r="AH306" i="38"/>
  <c r="AH307" i="38"/>
  <c r="AH334" i="38"/>
  <c r="AH317" i="38"/>
  <c r="AH319" i="38"/>
  <c r="AH329" i="38"/>
  <c r="AH328" i="38"/>
  <c r="AH331" i="38"/>
  <c r="M657" i="28" l="1"/>
  <c r="N657" i="28"/>
  <c r="N654" i="28"/>
  <c r="O575" i="19"/>
  <c r="O571" i="19"/>
  <c r="BA573" i="1"/>
  <c r="AN574" i="1"/>
  <c r="BH573" i="1"/>
  <c r="Z576" i="1"/>
  <c r="Z572" i="1"/>
  <c r="AO575" i="1"/>
  <c r="AL574" i="1"/>
  <c r="AZ576" i="1"/>
  <c r="AW575" i="1"/>
  <c r="AE575" i="1"/>
  <c r="AN575" i="1" s="1"/>
  <c r="AU574" i="1"/>
  <c r="AB574" i="1"/>
  <c r="BJ573" i="1"/>
  <c r="BB573" i="1"/>
  <c r="AI573" i="1"/>
  <c r="AQ572" i="1"/>
  <c r="AG572" i="1"/>
  <c r="Q572" i="1"/>
  <c r="R572" i="1" s="1"/>
  <c r="BF571" i="1"/>
  <c r="AW571" i="1"/>
  <c r="AE571" i="1"/>
  <c r="AN571" i="1" s="1"/>
  <c r="AB570" i="1"/>
  <c r="AG573" i="1"/>
  <c r="AK573" i="1"/>
  <c r="BC573" i="1"/>
  <c r="AJ573" i="1"/>
  <c r="AO571" i="1"/>
  <c r="Q576" i="1"/>
  <c r="R576" i="1" s="1"/>
  <c r="BF575" i="1"/>
  <c r="AS573" i="1"/>
  <c r="AZ572" i="1"/>
  <c r="AX576" i="1"/>
  <c r="AF576" i="1"/>
  <c r="BE575" i="1"/>
  <c r="AV575" i="1"/>
  <c r="AL575" i="1"/>
  <c r="BC574" i="1"/>
  <c r="AT574" i="1"/>
  <c r="AJ574" i="1"/>
  <c r="AR573" i="1"/>
  <c r="AH573" i="1"/>
  <c r="AX572" i="1"/>
  <c r="AF572" i="1"/>
  <c r="BE571" i="1"/>
  <c r="AV571" i="1"/>
  <c r="AL571" i="1"/>
  <c r="BC570" i="1"/>
  <c r="AT570" i="1"/>
  <c r="AJ570" i="1"/>
  <c r="AU576" i="1"/>
  <c r="AB576" i="1"/>
  <c r="BJ575" i="1"/>
  <c r="BB575" i="1"/>
  <c r="AI575" i="1"/>
  <c r="AZ574" i="1"/>
  <c r="Q574" i="1"/>
  <c r="R574" i="1" s="1"/>
  <c r="BF573" i="1"/>
  <c r="AW573" i="1"/>
  <c r="AU572" i="1"/>
  <c r="AB572" i="1"/>
  <c r="BJ571" i="1"/>
  <c r="BB571" i="1"/>
  <c r="AI571" i="1"/>
  <c r="AZ570" i="1"/>
  <c r="Q570" i="1"/>
  <c r="R570" i="1" s="1"/>
  <c r="BC576" i="1"/>
  <c r="AJ576" i="1"/>
  <c r="AX574" i="1"/>
  <c r="AF574" i="1"/>
  <c r="AV573" i="1"/>
  <c r="AL573" i="1"/>
  <c r="BC572" i="1"/>
  <c r="AJ572" i="1"/>
  <c r="B563" i="1"/>
  <c r="C563" i="1"/>
  <c r="C564" i="19" s="1"/>
  <c r="E563" i="1"/>
  <c r="D564" i="19" s="1"/>
  <c r="G563" i="1"/>
  <c r="E564" i="19" s="1"/>
  <c r="H563" i="1"/>
  <c r="F564" i="19" s="1"/>
  <c r="I563" i="1"/>
  <c r="G564" i="19" s="1"/>
  <c r="J563" i="1"/>
  <c r="K563" i="1"/>
  <c r="I564" i="19" s="1"/>
  <c r="I642" i="28" s="1"/>
  <c r="M563" i="1"/>
  <c r="N563" i="1"/>
  <c r="O563" i="1"/>
  <c r="B564" i="1"/>
  <c r="C564" i="1"/>
  <c r="C565" i="19" s="1"/>
  <c r="E564" i="1"/>
  <c r="D565" i="19" s="1"/>
  <c r="G564" i="1"/>
  <c r="E565" i="19" s="1"/>
  <c r="H564" i="1"/>
  <c r="AB564" i="1" s="1"/>
  <c r="I564" i="1"/>
  <c r="G565" i="19" s="1"/>
  <c r="J564" i="1"/>
  <c r="K564" i="1"/>
  <c r="I565" i="19" s="1"/>
  <c r="I643" i="28" s="1"/>
  <c r="M564" i="1"/>
  <c r="J565" i="19" s="1"/>
  <c r="N564" i="1"/>
  <c r="K565" i="19" s="1"/>
  <c r="O564" i="1"/>
  <c r="BG564" i="1" s="1"/>
  <c r="B565" i="1"/>
  <c r="B566" i="19" s="1"/>
  <c r="C565" i="1"/>
  <c r="C566" i="19" s="1"/>
  <c r="E565" i="1"/>
  <c r="D566" i="19" s="1"/>
  <c r="G565" i="1"/>
  <c r="H565" i="1"/>
  <c r="AB565" i="1" s="1"/>
  <c r="I565" i="1"/>
  <c r="G566" i="19" s="1"/>
  <c r="J565" i="1"/>
  <c r="K565" i="1"/>
  <c r="I566" i="19" s="1"/>
  <c r="I644" i="28" s="1"/>
  <c r="M565" i="1"/>
  <c r="N565" i="1"/>
  <c r="K566" i="19" s="1"/>
  <c r="O565" i="1"/>
  <c r="BG565" i="1" s="1"/>
  <c r="B566" i="1"/>
  <c r="C566" i="1"/>
  <c r="C567" i="19" s="1"/>
  <c r="E566" i="1"/>
  <c r="D567" i="19" s="1"/>
  <c r="G566" i="1"/>
  <c r="H566" i="1"/>
  <c r="I566" i="1"/>
  <c r="G567" i="19" s="1"/>
  <c r="J566" i="1"/>
  <c r="H567" i="19" s="1"/>
  <c r="K566" i="1"/>
  <c r="I567" i="19" s="1"/>
  <c r="I645" i="28" s="1"/>
  <c r="M566" i="1"/>
  <c r="N566" i="1"/>
  <c r="O566" i="1"/>
  <c r="AC566" i="1" s="1"/>
  <c r="B567" i="1"/>
  <c r="C567" i="1"/>
  <c r="C568" i="19" s="1"/>
  <c r="E567" i="1"/>
  <c r="G567" i="1"/>
  <c r="E568" i="19" s="1"/>
  <c r="H567" i="1"/>
  <c r="I567" i="1"/>
  <c r="J567" i="1"/>
  <c r="K567" i="1"/>
  <c r="I568" i="19" s="1"/>
  <c r="I646" i="28" s="1"/>
  <c r="M567" i="1"/>
  <c r="J568" i="19" s="1"/>
  <c r="N567" i="1"/>
  <c r="K568" i="19" s="1"/>
  <c r="O567" i="1"/>
  <c r="BG567" i="1" s="1"/>
  <c r="B568" i="1"/>
  <c r="B569" i="19" s="1"/>
  <c r="C568" i="1"/>
  <c r="C569" i="19" s="1"/>
  <c r="E568" i="1"/>
  <c r="G568" i="1"/>
  <c r="H568" i="1"/>
  <c r="AB568" i="1" s="1"/>
  <c r="I568" i="1"/>
  <c r="J568" i="1"/>
  <c r="K568" i="1"/>
  <c r="I569" i="19" s="1"/>
  <c r="I647" i="28" s="1"/>
  <c r="M568" i="1"/>
  <c r="N568" i="1"/>
  <c r="Z568" i="1" s="1"/>
  <c r="O568" i="1"/>
  <c r="BG568" i="1" s="1"/>
  <c r="B569" i="1"/>
  <c r="B570" i="19" s="1"/>
  <c r="C569" i="1"/>
  <c r="C570" i="19" s="1"/>
  <c r="E569" i="1"/>
  <c r="G569" i="1"/>
  <c r="H569" i="1"/>
  <c r="Q569" i="1" s="1"/>
  <c r="I569" i="1"/>
  <c r="G570" i="19" s="1"/>
  <c r="J569" i="1"/>
  <c r="K569" i="1"/>
  <c r="I570" i="19" s="1"/>
  <c r="I648" i="28" s="1"/>
  <c r="M569" i="1"/>
  <c r="AA569" i="1" s="1"/>
  <c r="N569" i="1"/>
  <c r="O569" i="1"/>
  <c r="L570" i="19" s="1"/>
  <c r="AF334" i="38"/>
  <c r="AI334" i="38" s="1"/>
  <c r="AF335" i="38"/>
  <c r="AI335" i="38" s="1"/>
  <c r="AF336" i="38"/>
  <c r="AI336" i="38" s="1"/>
  <c r="AF337" i="38"/>
  <c r="AI337" i="38" s="1"/>
  <c r="AF338" i="38"/>
  <c r="AI338" i="38" s="1"/>
  <c r="AF339" i="38"/>
  <c r="AI339" i="38" s="1"/>
  <c r="AF340" i="38"/>
  <c r="AI340" i="38" s="1"/>
  <c r="BA571" i="1" l="1"/>
  <c r="AN576" i="1"/>
  <c r="AO576" i="1"/>
  <c r="BA576" i="1"/>
  <c r="AO574" i="1"/>
  <c r="BA574" i="1"/>
  <c r="AO572" i="1"/>
  <c r="BA572" i="1"/>
  <c r="AN572" i="1"/>
  <c r="BA575" i="1"/>
  <c r="BG569" i="1"/>
  <c r="BI569" i="1"/>
  <c r="AK569" i="1"/>
  <c r="AJ568" i="1"/>
  <c r="K569" i="19"/>
  <c r="J569" i="22" s="1"/>
  <c r="AR568" i="1"/>
  <c r="AH565" i="1"/>
  <c r="C570" i="21"/>
  <c r="C565" i="21"/>
  <c r="AT566" i="1"/>
  <c r="BD569" i="1"/>
  <c r="AT564" i="1"/>
  <c r="AK565" i="1"/>
  <c r="BD565" i="1"/>
  <c r="Z564" i="1"/>
  <c r="E565" i="21"/>
  <c r="BJ566" i="1"/>
  <c r="AE567" i="1"/>
  <c r="C565" i="23"/>
  <c r="C568" i="22"/>
  <c r="AX564" i="1"/>
  <c r="J566" i="21"/>
  <c r="Z569" i="1"/>
  <c r="BJ569" i="1"/>
  <c r="BG566" i="1"/>
  <c r="BI564" i="1"/>
  <c r="L565" i="19"/>
  <c r="I565" i="23" s="1"/>
  <c r="D644" i="28"/>
  <c r="BF569" i="1"/>
  <c r="BB568" i="1"/>
  <c r="AI567" i="1"/>
  <c r="AL566" i="1"/>
  <c r="AQ568" i="1"/>
  <c r="C567" i="23"/>
  <c r="K570" i="19"/>
  <c r="BI568" i="1"/>
  <c r="AF566" i="1"/>
  <c r="AC565" i="1"/>
  <c r="AJ564" i="1"/>
  <c r="Q563" i="1"/>
  <c r="R563" i="1" s="1"/>
  <c r="AZ569" i="1"/>
  <c r="AT565" i="1"/>
  <c r="AH564" i="1"/>
  <c r="H565" i="19"/>
  <c r="F565" i="23" s="1"/>
  <c r="AC569" i="1"/>
  <c r="R569" i="1"/>
  <c r="Z565" i="1"/>
  <c r="AA564" i="1"/>
  <c r="G643" i="28"/>
  <c r="C643" i="28"/>
  <c r="L566" i="19"/>
  <c r="I566" i="23" s="1"/>
  <c r="BE566" i="1"/>
  <c r="Q564" i="1"/>
  <c r="R564" i="1" s="1"/>
  <c r="H568" i="19"/>
  <c r="H646" i="28" s="1"/>
  <c r="BH567" i="1"/>
  <c r="AX566" i="1"/>
  <c r="H570" i="19"/>
  <c r="F566" i="19"/>
  <c r="D566" i="23" s="1"/>
  <c r="L564" i="19"/>
  <c r="I564" i="23" s="1"/>
  <c r="AI565" i="1"/>
  <c r="L567" i="19"/>
  <c r="E564" i="23"/>
  <c r="C567" i="21"/>
  <c r="C567" i="22"/>
  <c r="C645" i="28"/>
  <c r="C566" i="22"/>
  <c r="C644" i="28"/>
  <c r="C566" i="21"/>
  <c r="C566" i="23"/>
  <c r="AX567" i="1"/>
  <c r="AC567" i="1"/>
  <c r="BH569" i="1"/>
  <c r="E570" i="19"/>
  <c r="M570" i="19" s="1"/>
  <c r="BH568" i="1"/>
  <c r="G569" i="19"/>
  <c r="G570" i="22" s="1"/>
  <c r="BF567" i="1"/>
  <c r="AG565" i="1"/>
  <c r="G568" i="19"/>
  <c r="AG569" i="1"/>
  <c r="AV567" i="1"/>
  <c r="BC566" i="1"/>
  <c r="BI565" i="1"/>
  <c r="BB564" i="1"/>
  <c r="AZ564" i="1"/>
  <c r="F570" i="19"/>
  <c r="E569" i="19"/>
  <c r="D567" i="21"/>
  <c r="BD567" i="1"/>
  <c r="AR567" i="1"/>
  <c r="BE567" i="1"/>
  <c r="Z566" i="1"/>
  <c r="AW566" i="1"/>
  <c r="BE565" i="1"/>
  <c r="J566" i="19"/>
  <c r="AZ567" i="1"/>
  <c r="AK566" i="1"/>
  <c r="BJ565" i="1"/>
  <c r="H569" i="19"/>
  <c r="D567" i="22"/>
  <c r="D643" i="28"/>
  <c r="D565" i="22"/>
  <c r="BB569" i="1"/>
  <c r="B570" i="22"/>
  <c r="AX568" i="1"/>
  <c r="AQ567" i="1"/>
  <c r="BF566" i="1"/>
  <c r="AE566" i="1"/>
  <c r="AC563" i="1"/>
  <c r="BD563" i="1"/>
  <c r="D570" i="19"/>
  <c r="D569" i="19"/>
  <c r="D568" i="19"/>
  <c r="B567" i="19"/>
  <c r="B567" i="23" s="1"/>
  <c r="M564" i="19"/>
  <c r="G565" i="22"/>
  <c r="I649" i="28"/>
  <c r="O565" i="19"/>
  <c r="G565" i="23"/>
  <c r="BF563" i="1"/>
  <c r="K564" i="19"/>
  <c r="J565" i="21" s="1"/>
  <c r="C648" i="28"/>
  <c r="C570" i="22"/>
  <c r="C568" i="21"/>
  <c r="C565" i="22"/>
  <c r="E566" i="23"/>
  <c r="Q566" i="1"/>
  <c r="R566" i="1" s="1"/>
  <c r="F567" i="19"/>
  <c r="AG566" i="1"/>
  <c r="E566" i="19"/>
  <c r="M566" i="19" s="1"/>
  <c r="AL569" i="1"/>
  <c r="BC568" i="1"/>
  <c r="J569" i="19"/>
  <c r="AA568" i="1"/>
  <c r="AV569" i="1"/>
  <c r="AU565" i="1"/>
  <c r="J564" i="19"/>
  <c r="I565" i="22" s="1"/>
  <c r="K567" i="19"/>
  <c r="J568" i="21" s="1"/>
  <c r="F567" i="23"/>
  <c r="AL567" i="1"/>
  <c r="AB566" i="1"/>
  <c r="AV565" i="1"/>
  <c r="AQ564" i="1"/>
  <c r="B565" i="19"/>
  <c r="B566" i="21" s="1"/>
  <c r="C647" i="28"/>
  <c r="AF567" i="1"/>
  <c r="AO567" i="1" s="1"/>
  <c r="AH567" i="1"/>
  <c r="F568" i="19"/>
  <c r="AA566" i="1"/>
  <c r="E567" i="19"/>
  <c r="N567" i="19" s="1"/>
  <c r="AS566" i="1"/>
  <c r="AI564" i="1"/>
  <c r="BE563" i="1"/>
  <c r="AE564" i="1"/>
  <c r="B564" i="19"/>
  <c r="J566" i="22"/>
  <c r="K644" i="28"/>
  <c r="H566" i="23"/>
  <c r="H565" i="23"/>
  <c r="D564" i="23"/>
  <c r="G644" i="28"/>
  <c r="AZ568" i="1"/>
  <c r="AU566" i="1"/>
  <c r="AS565" i="1"/>
  <c r="AZ563" i="1"/>
  <c r="L569" i="19"/>
  <c r="L648" i="28" s="1"/>
  <c r="L568" i="19"/>
  <c r="J567" i="19"/>
  <c r="I568" i="21" s="1"/>
  <c r="H566" i="19"/>
  <c r="H564" i="19"/>
  <c r="C569" i="21"/>
  <c r="G566" i="21"/>
  <c r="D565" i="21"/>
  <c r="G566" i="22"/>
  <c r="C564" i="23"/>
  <c r="M565" i="19"/>
  <c r="G565" i="21"/>
  <c r="BJ564" i="1"/>
  <c r="G645" i="28"/>
  <c r="E643" i="28"/>
  <c r="E565" i="22"/>
  <c r="B570" i="21"/>
  <c r="G567" i="21"/>
  <c r="C569" i="22"/>
  <c r="G567" i="22"/>
  <c r="E567" i="23"/>
  <c r="E565" i="23"/>
  <c r="B648" i="28"/>
  <c r="D645" i="28"/>
  <c r="C646" i="28"/>
  <c r="O568" i="19"/>
  <c r="D566" i="21"/>
  <c r="D566" i="22"/>
  <c r="B566" i="23"/>
  <c r="AS567" i="1"/>
  <c r="BH566" i="1"/>
  <c r="BH565" i="1"/>
  <c r="AJ569" i="1"/>
  <c r="AK568" i="1"/>
  <c r="AE568" i="1"/>
  <c r="BF565" i="1"/>
  <c r="AK564" i="1"/>
  <c r="J570" i="19"/>
  <c r="F569" i="19"/>
  <c r="B568" i="19"/>
  <c r="F565" i="19"/>
  <c r="AH569" i="1"/>
  <c r="BE568" i="1"/>
  <c r="AF569" i="1"/>
  <c r="BF568" i="1"/>
  <c r="Q567" i="1"/>
  <c r="R567" i="1" s="1"/>
  <c r="AR565" i="1"/>
  <c r="AA565" i="1"/>
  <c r="BH564" i="1"/>
  <c r="AS564" i="1"/>
  <c r="AF564" i="1"/>
  <c r="BI563" i="1"/>
  <c r="BE569" i="1"/>
  <c r="AT569" i="1"/>
  <c r="BJ568" i="1"/>
  <c r="AH568" i="1"/>
  <c r="AZ566" i="1"/>
  <c r="AR566" i="1"/>
  <c r="BB566" i="1"/>
  <c r="BC565" i="1"/>
  <c r="AL565" i="1"/>
  <c r="AH566" i="1"/>
  <c r="Q565" i="1"/>
  <c r="R565" i="1" s="1"/>
  <c r="AR564" i="1"/>
  <c r="AU564" i="1"/>
  <c r="BD564" i="1"/>
  <c r="AS569" i="1"/>
  <c r="AB569" i="1"/>
  <c r="AT568" i="1"/>
  <c r="AG568" i="1"/>
  <c r="Z567" i="1"/>
  <c r="AK567" i="1"/>
  <c r="AW568" i="1"/>
  <c r="BB565" i="1"/>
  <c r="BC564" i="1"/>
  <c r="BG563" i="1"/>
  <c r="BC569" i="1"/>
  <c r="AR569" i="1"/>
  <c r="AS568" i="1"/>
  <c r="AF568" i="1"/>
  <c r="BI567" i="1"/>
  <c r="AW567" i="1"/>
  <c r="AG567" i="1"/>
  <c r="BJ567" i="1"/>
  <c r="AA567" i="1"/>
  <c r="AJ567" i="1"/>
  <c r="AV568" i="1"/>
  <c r="AV566" i="1"/>
  <c r="AJ566" i="1"/>
  <c r="AQ566" i="1"/>
  <c r="AJ565" i="1"/>
  <c r="AU568" i="1"/>
  <c r="BD568" i="1"/>
  <c r="BI566" i="1"/>
  <c r="AI566" i="1"/>
  <c r="AU567" i="1"/>
  <c r="AE565" i="1"/>
  <c r="AQ565" i="1"/>
  <c r="AZ565" i="1"/>
  <c r="AC564" i="1"/>
  <c r="AL564" i="1"/>
  <c r="AX565" i="1"/>
  <c r="BE564" i="1"/>
  <c r="AF565" i="1"/>
  <c r="BF564" i="1"/>
  <c r="BB563" i="1"/>
  <c r="BC563" i="1"/>
  <c r="AB563" i="1"/>
  <c r="Q568" i="1"/>
  <c r="R568" i="1" s="1"/>
  <c r="AG564" i="1"/>
  <c r="AC568" i="1"/>
  <c r="AL568" i="1"/>
  <c r="AX569" i="1"/>
  <c r="Z563" i="1"/>
  <c r="AW564" i="1"/>
  <c r="AI569" i="1"/>
  <c r="BB567" i="1"/>
  <c r="AT567" i="1"/>
  <c r="BC567" i="1"/>
  <c r="AB567" i="1"/>
  <c r="BD566" i="1"/>
  <c r="AU569" i="1"/>
  <c r="AE569" i="1"/>
  <c r="AQ569" i="1"/>
  <c r="AI568" i="1"/>
  <c r="BH563" i="1"/>
  <c r="BJ563" i="1"/>
  <c r="AA563" i="1"/>
  <c r="AV564" i="1"/>
  <c r="AW569" i="1"/>
  <c r="AW565" i="1"/>
  <c r="AH303" i="38"/>
  <c r="AH314" i="38"/>
  <c r="AH302" i="38"/>
  <c r="AH327" i="38"/>
  <c r="AH276" i="38"/>
  <c r="AH322" i="38"/>
  <c r="AH323" i="38"/>
  <c r="AF327" i="38"/>
  <c r="AF328" i="38"/>
  <c r="AI328" i="38" s="1"/>
  <c r="AF329" i="38"/>
  <c r="AI329" i="38" s="1"/>
  <c r="AF330" i="38"/>
  <c r="AI330" i="38" s="1"/>
  <c r="AF331" i="38"/>
  <c r="AI331" i="38" s="1"/>
  <c r="AF332" i="38"/>
  <c r="AI332" i="38" s="1"/>
  <c r="AF333" i="38"/>
  <c r="AI333" i="38" s="1"/>
  <c r="B556" i="1"/>
  <c r="B557" i="19" s="1"/>
  <c r="C556" i="1"/>
  <c r="C557" i="19" s="1"/>
  <c r="E556" i="1"/>
  <c r="D557" i="19" s="1"/>
  <c r="G556" i="1"/>
  <c r="H556" i="1"/>
  <c r="F557" i="19" s="1"/>
  <c r="I556" i="1"/>
  <c r="G557" i="19" s="1"/>
  <c r="J556" i="1"/>
  <c r="K556" i="1"/>
  <c r="I557" i="19" s="1"/>
  <c r="I634" i="28" s="1"/>
  <c r="M556" i="1"/>
  <c r="AA556" i="1" s="1"/>
  <c r="N556" i="1"/>
  <c r="Z556" i="1" s="1"/>
  <c r="O556" i="1"/>
  <c r="L557" i="19" s="1"/>
  <c r="I557" i="23" s="1"/>
  <c r="B557" i="1"/>
  <c r="C557" i="1"/>
  <c r="C558" i="19" s="1"/>
  <c r="E557" i="1"/>
  <c r="D558" i="19" s="1"/>
  <c r="G557" i="1"/>
  <c r="E558" i="19" s="1"/>
  <c r="H557" i="1"/>
  <c r="Q557" i="1" s="1"/>
  <c r="I557" i="1"/>
  <c r="J557" i="1"/>
  <c r="H558" i="19" s="1"/>
  <c r="K557" i="1"/>
  <c r="I558" i="19" s="1"/>
  <c r="I635" i="28" s="1"/>
  <c r="M557" i="1"/>
  <c r="AA557" i="1" s="1"/>
  <c r="N557" i="1"/>
  <c r="K558" i="19" s="1"/>
  <c r="O557" i="1"/>
  <c r="AC557" i="1" s="1"/>
  <c r="B558" i="1"/>
  <c r="B559" i="19" s="1"/>
  <c r="C558" i="1"/>
  <c r="C559" i="19" s="1"/>
  <c r="E558" i="1"/>
  <c r="G558" i="1"/>
  <c r="H558" i="1"/>
  <c r="F559" i="19" s="1"/>
  <c r="I558" i="1"/>
  <c r="G559" i="19" s="1"/>
  <c r="J558" i="1"/>
  <c r="H559" i="19" s="1"/>
  <c r="K558" i="1"/>
  <c r="I559" i="19" s="1"/>
  <c r="I636" i="28" s="1"/>
  <c r="M558" i="1"/>
  <c r="AA558" i="1" s="1"/>
  <c r="N558" i="1"/>
  <c r="K559" i="19" s="1"/>
  <c r="O558" i="1"/>
  <c r="AC558" i="1" s="1"/>
  <c r="B559" i="1"/>
  <c r="C559" i="1"/>
  <c r="C560" i="19" s="1"/>
  <c r="E559" i="1"/>
  <c r="G559" i="1"/>
  <c r="E560" i="19" s="1"/>
  <c r="H559" i="1"/>
  <c r="AB559" i="1" s="1"/>
  <c r="I559" i="1"/>
  <c r="G560" i="19" s="1"/>
  <c r="J559" i="1"/>
  <c r="K559" i="1"/>
  <c r="I560" i="19" s="1"/>
  <c r="I637" i="28" s="1"/>
  <c r="M559" i="1"/>
  <c r="AA559" i="1" s="1"/>
  <c r="N559" i="1"/>
  <c r="O559" i="1"/>
  <c r="AC559" i="1" s="1"/>
  <c r="B560" i="1"/>
  <c r="B561" i="19" s="1"/>
  <c r="C560" i="1"/>
  <c r="C561" i="19" s="1"/>
  <c r="E560" i="1"/>
  <c r="G560" i="1"/>
  <c r="H560" i="1"/>
  <c r="F561" i="19" s="1"/>
  <c r="I560" i="1"/>
  <c r="J560" i="1"/>
  <c r="K560" i="1"/>
  <c r="I561" i="19" s="1"/>
  <c r="I638" i="28" s="1"/>
  <c r="M560" i="1"/>
  <c r="AA560" i="1" s="1"/>
  <c r="N560" i="1"/>
  <c r="K561" i="19" s="1"/>
  <c r="O560" i="1"/>
  <c r="L561" i="19" s="1"/>
  <c r="B561" i="1"/>
  <c r="C561" i="1"/>
  <c r="C562" i="19" s="1"/>
  <c r="E561" i="1"/>
  <c r="G561" i="1"/>
  <c r="E562" i="19" s="1"/>
  <c r="H561" i="1"/>
  <c r="Q561" i="1" s="1"/>
  <c r="I561" i="1"/>
  <c r="J561" i="1"/>
  <c r="H562" i="19" s="1"/>
  <c r="K561" i="1"/>
  <c r="I562" i="19" s="1"/>
  <c r="I639" i="28" s="1"/>
  <c r="M561" i="1"/>
  <c r="AA561" i="1" s="1"/>
  <c r="N561" i="1"/>
  <c r="O561" i="1"/>
  <c r="AC561" i="1" s="1"/>
  <c r="B562" i="1"/>
  <c r="AQ563" i="1" s="1"/>
  <c r="C562" i="1"/>
  <c r="C563" i="19" s="1"/>
  <c r="C642" i="28" s="1"/>
  <c r="E562" i="1"/>
  <c r="AF563" i="1" s="1"/>
  <c r="G562" i="1"/>
  <c r="AS563" i="1" s="1"/>
  <c r="H562" i="1"/>
  <c r="AH563" i="1" s="1"/>
  <c r="I562" i="1"/>
  <c r="G563" i="19" s="1"/>
  <c r="G564" i="21" s="1"/>
  <c r="J562" i="1"/>
  <c r="AI563" i="1" s="1"/>
  <c r="K562" i="1"/>
  <c r="I563" i="19" s="1"/>
  <c r="I640" i="28" s="1"/>
  <c r="M562" i="1"/>
  <c r="J563" i="19" s="1"/>
  <c r="N562" i="1"/>
  <c r="Z562" i="1" s="1"/>
  <c r="O562" i="1"/>
  <c r="BG562" i="1" s="1"/>
  <c r="B566" i="22" l="1"/>
  <c r="H569" i="23"/>
  <c r="N568" i="19"/>
  <c r="N565" i="19"/>
  <c r="J570" i="21"/>
  <c r="K647" i="28"/>
  <c r="J569" i="21"/>
  <c r="K648" i="28"/>
  <c r="B565" i="23"/>
  <c r="H643" i="28"/>
  <c r="K646" i="28"/>
  <c r="C649" i="28"/>
  <c r="H568" i="21"/>
  <c r="F568" i="23"/>
  <c r="AL563" i="1"/>
  <c r="AN564" i="1"/>
  <c r="G568" i="23"/>
  <c r="N644" i="28"/>
  <c r="B644" i="28"/>
  <c r="M644" i="28" s="1"/>
  <c r="K565" i="21"/>
  <c r="N570" i="19"/>
  <c r="AI327" i="38"/>
  <c r="J570" i="22"/>
  <c r="K565" i="22"/>
  <c r="AR563" i="1"/>
  <c r="H648" i="28"/>
  <c r="G648" i="28"/>
  <c r="M567" i="19"/>
  <c r="L645" i="28"/>
  <c r="L644" i="28"/>
  <c r="H570" i="23"/>
  <c r="H570" i="22"/>
  <c r="AU563" i="1"/>
  <c r="BA566" i="1"/>
  <c r="AO566" i="1"/>
  <c r="G570" i="21"/>
  <c r="E570" i="23"/>
  <c r="AN566" i="1"/>
  <c r="AT563" i="1"/>
  <c r="AE563" i="1"/>
  <c r="AN563" i="1" s="1"/>
  <c r="K567" i="21"/>
  <c r="I567" i="23"/>
  <c r="K567" i="22"/>
  <c r="AN565" i="1"/>
  <c r="H565" i="22"/>
  <c r="K566" i="22"/>
  <c r="K570" i="21"/>
  <c r="AG563" i="1"/>
  <c r="AN568" i="1"/>
  <c r="H568" i="22"/>
  <c r="K566" i="21"/>
  <c r="L643" i="28"/>
  <c r="K643" i="28"/>
  <c r="N566" i="19"/>
  <c r="F566" i="23"/>
  <c r="H566" i="21"/>
  <c r="H566" i="22"/>
  <c r="H644" i="28"/>
  <c r="BA567" i="1"/>
  <c r="L646" i="28"/>
  <c r="I568" i="23"/>
  <c r="K568" i="21"/>
  <c r="K568" i="22"/>
  <c r="F568" i="22"/>
  <c r="D568" i="23"/>
  <c r="F646" i="28"/>
  <c r="F568" i="21"/>
  <c r="D570" i="21"/>
  <c r="D648" i="28"/>
  <c r="B570" i="23"/>
  <c r="C570" i="23"/>
  <c r="D570" i="22"/>
  <c r="J643" i="28"/>
  <c r="E569" i="22"/>
  <c r="E647" i="28"/>
  <c r="E569" i="21"/>
  <c r="H567" i="21"/>
  <c r="AW563" i="1"/>
  <c r="H645" i="28"/>
  <c r="L647" i="28"/>
  <c r="K569" i="22"/>
  <c r="K569" i="21"/>
  <c r="I569" i="23"/>
  <c r="F645" i="28"/>
  <c r="F567" i="21"/>
  <c r="D567" i="23"/>
  <c r="F567" i="22"/>
  <c r="J644" i="28"/>
  <c r="G566" i="23"/>
  <c r="O566" i="19"/>
  <c r="I566" i="21"/>
  <c r="I566" i="22"/>
  <c r="G642" i="28"/>
  <c r="F570" i="22"/>
  <c r="F570" i="21"/>
  <c r="D570" i="23"/>
  <c r="F648" i="28"/>
  <c r="N645" i="28"/>
  <c r="F565" i="21"/>
  <c r="F643" i="28"/>
  <c r="F565" i="22"/>
  <c r="D565" i="23"/>
  <c r="F566" i="21"/>
  <c r="C564" i="21"/>
  <c r="H567" i="22"/>
  <c r="C564" i="22"/>
  <c r="J646" i="28"/>
  <c r="B568" i="22"/>
  <c r="B647" i="28"/>
  <c r="B568" i="21"/>
  <c r="B646" i="28"/>
  <c r="B569" i="21"/>
  <c r="O569" i="19"/>
  <c r="G569" i="23"/>
  <c r="J647" i="28"/>
  <c r="I569" i="22"/>
  <c r="I569" i="21"/>
  <c r="G564" i="22"/>
  <c r="B569" i="22"/>
  <c r="F644" i="28"/>
  <c r="AS557" i="1"/>
  <c r="BI556" i="1"/>
  <c r="AJ563" i="1"/>
  <c r="F569" i="21"/>
  <c r="F569" i="22"/>
  <c r="F647" i="28"/>
  <c r="D569" i="23"/>
  <c r="H570" i="21"/>
  <c r="N643" i="28"/>
  <c r="M569" i="19"/>
  <c r="G647" i="28"/>
  <c r="G569" i="21"/>
  <c r="E569" i="23"/>
  <c r="G569" i="22"/>
  <c r="I570" i="23"/>
  <c r="I568" i="22"/>
  <c r="AC562" i="1"/>
  <c r="AX563" i="1"/>
  <c r="BH561" i="1"/>
  <c r="AK563" i="1"/>
  <c r="F566" i="22"/>
  <c r="F570" i="23"/>
  <c r="N564" i="19"/>
  <c r="F564" i="23"/>
  <c r="B565" i="21"/>
  <c r="B643" i="28"/>
  <c r="M643" i="28" s="1"/>
  <c r="B565" i="22"/>
  <c r="J567" i="21"/>
  <c r="H567" i="23"/>
  <c r="J567" i="22"/>
  <c r="K645" i="28"/>
  <c r="B567" i="21"/>
  <c r="B567" i="22"/>
  <c r="B645" i="28"/>
  <c r="M645" i="28" s="1"/>
  <c r="J568" i="22"/>
  <c r="B564" i="23"/>
  <c r="K570" i="22"/>
  <c r="H565" i="21"/>
  <c r="E645" i="28"/>
  <c r="E567" i="21"/>
  <c r="E568" i="22"/>
  <c r="E568" i="21"/>
  <c r="E567" i="22"/>
  <c r="AV563" i="1"/>
  <c r="D646" i="28"/>
  <c r="B568" i="23"/>
  <c r="D568" i="21"/>
  <c r="C568" i="23"/>
  <c r="D568" i="22"/>
  <c r="H568" i="23"/>
  <c r="E570" i="21"/>
  <c r="E648" i="28"/>
  <c r="E570" i="22"/>
  <c r="G570" i="23"/>
  <c r="O570" i="19"/>
  <c r="I570" i="22"/>
  <c r="J648" i="28"/>
  <c r="I570" i="21"/>
  <c r="O567" i="19"/>
  <c r="G567" i="23"/>
  <c r="I567" i="22"/>
  <c r="J645" i="28"/>
  <c r="I567" i="21"/>
  <c r="O564" i="19"/>
  <c r="G564" i="23"/>
  <c r="I564" i="21"/>
  <c r="J642" i="28"/>
  <c r="I564" i="22"/>
  <c r="E566" i="21"/>
  <c r="E644" i="28"/>
  <c r="E566" i="22"/>
  <c r="H564" i="23"/>
  <c r="J565" i="22"/>
  <c r="D569" i="22"/>
  <c r="B569" i="23"/>
  <c r="D647" i="28"/>
  <c r="D569" i="21"/>
  <c r="C569" i="23"/>
  <c r="F569" i="23"/>
  <c r="H647" i="28"/>
  <c r="H569" i="22"/>
  <c r="N569" i="19"/>
  <c r="H569" i="21"/>
  <c r="E646" i="28"/>
  <c r="G568" i="22"/>
  <c r="G646" i="28"/>
  <c r="M568" i="19"/>
  <c r="E568" i="23"/>
  <c r="G568" i="21"/>
  <c r="AN567" i="1"/>
  <c r="I565" i="21"/>
  <c r="AO565" i="1"/>
  <c r="BA565" i="1"/>
  <c r="BA564" i="1"/>
  <c r="AO564" i="1"/>
  <c r="AO563" i="1"/>
  <c r="AO569" i="1"/>
  <c r="BA569" i="1"/>
  <c r="AN569" i="1"/>
  <c r="BA568" i="1"/>
  <c r="AO568" i="1"/>
  <c r="AQ562" i="1"/>
  <c r="BJ561" i="1"/>
  <c r="Z560" i="1"/>
  <c r="AG561" i="1"/>
  <c r="BH557" i="1"/>
  <c r="G558" i="19"/>
  <c r="M558" i="19" s="1"/>
  <c r="AQ561" i="1"/>
  <c r="AK559" i="1"/>
  <c r="AQ557" i="1"/>
  <c r="F558" i="19"/>
  <c r="F559" i="21" s="1"/>
  <c r="BE560" i="1"/>
  <c r="BH560" i="1"/>
  <c r="AS558" i="1"/>
  <c r="BH556" i="1"/>
  <c r="AC560" i="1"/>
  <c r="BE558" i="1"/>
  <c r="AC556" i="1"/>
  <c r="K563" i="19"/>
  <c r="K642" i="28" s="1"/>
  <c r="BI561" i="1"/>
  <c r="AZ561" i="1"/>
  <c r="AB556" i="1"/>
  <c r="AG557" i="1"/>
  <c r="BB562" i="1"/>
  <c r="AK561" i="1"/>
  <c r="J561" i="19"/>
  <c r="AI562" i="1"/>
  <c r="AF560" i="1"/>
  <c r="AO560" i="1" s="1"/>
  <c r="AS562" i="1"/>
  <c r="AT559" i="1"/>
  <c r="BG560" i="1"/>
  <c r="BI560" i="1"/>
  <c r="AJ559" i="1"/>
  <c r="H559" i="22"/>
  <c r="F562" i="19"/>
  <c r="F639" i="28" s="1"/>
  <c r="C558" i="21"/>
  <c r="K636" i="28"/>
  <c r="C636" i="28"/>
  <c r="BC559" i="1"/>
  <c r="BG561" i="1"/>
  <c r="AJ562" i="1"/>
  <c r="AX561" i="1"/>
  <c r="AQ559" i="1"/>
  <c r="AW557" i="1"/>
  <c r="AA562" i="1"/>
  <c r="AW561" i="1"/>
  <c r="AV560" i="1"/>
  <c r="AU558" i="1"/>
  <c r="B563" i="19"/>
  <c r="B564" i="21" s="1"/>
  <c r="D559" i="19"/>
  <c r="H559" i="23" s="1"/>
  <c r="K557" i="19"/>
  <c r="J558" i="21" s="1"/>
  <c r="BI562" i="1"/>
  <c r="BE562" i="1"/>
  <c r="AH561" i="1"/>
  <c r="R561" i="1"/>
  <c r="AT560" i="1"/>
  <c r="AU559" i="1"/>
  <c r="AK558" i="1"/>
  <c r="AF557" i="1"/>
  <c r="AO557" i="1" s="1"/>
  <c r="R557" i="1"/>
  <c r="J562" i="19"/>
  <c r="I563" i="22" s="1"/>
  <c r="BH562" i="1"/>
  <c r="AF561" i="1"/>
  <c r="AO561" i="1" s="1"/>
  <c r="AS561" i="1"/>
  <c r="BJ559" i="1"/>
  <c r="BH559" i="1"/>
  <c r="Z558" i="1"/>
  <c r="Z557" i="1"/>
  <c r="BF556" i="1"/>
  <c r="H560" i="19"/>
  <c r="H637" i="28" s="1"/>
  <c r="AB560" i="1"/>
  <c r="AK557" i="1"/>
  <c r="L559" i="19"/>
  <c r="AZ562" i="1"/>
  <c r="I641" i="28"/>
  <c r="B562" i="19"/>
  <c r="B562" i="21" s="1"/>
  <c r="Q560" i="1"/>
  <c r="R560" i="1" s="1"/>
  <c r="BG557" i="1"/>
  <c r="AK562" i="1"/>
  <c r="N558" i="19"/>
  <c r="F558" i="23"/>
  <c r="H636" i="28"/>
  <c r="E557" i="23"/>
  <c r="C640" i="28"/>
  <c r="D557" i="23"/>
  <c r="C561" i="21"/>
  <c r="B557" i="23"/>
  <c r="C558" i="23"/>
  <c r="D558" i="21"/>
  <c r="H558" i="23"/>
  <c r="D635" i="28"/>
  <c r="D558" i="22"/>
  <c r="G637" i="28"/>
  <c r="C562" i="21"/>
  <c r="C562" i="22"/>
  <c r="C639" i="28"/>
  <c r="C560" i="22"/>
  <c r="C637" i="28"/>
  <c r="C560" i="21"/>
  <c r="C559" i="22"/>
  <c r="AS559" i="1"/>
  <c r="AH562" i="1"/>
  <c r="Z561" i="1"/>
  <c r="AX560" i="1"/>
  <c r="BF559" i="1"/>
  <c r="AR559" i="1"/>
  <c r="AQ558" i="1"/>
  <c r="AI557" i="1"/>
  <c r="BG556" i="1"/>
  <c r="L562" i="19"/>
  <c r="D562" i="19"/>
  <c r="F562" i="23" s="1"/>
  <c r="F560" i="19"/>
  <c r="F561" i="22" s="1"/>
  <c r="J559" i="19"/>
  <c r="J557" i="19"/>
  <c r="J559" i="22"/>
  <c r="BG559" i="1"/>
  <c r="AR558" i="1"/>
  <c r="BD562" i="1"/>
  <c r="AG562" i="1"/>
  <c r="BE559" i="1"/>
  <c r="AL559" i="1"/>
  <c r="BI558" i="1"/>
  <c r="AH557" i="1"/>
  <c r="BE556" i="1"/>
  <c r="Q556" i="1"/>
  <c r="R556" i="1" s="1"/>
  <c r="H563" i="19"/>
  <c r="H564" i="22" s="1"/>
  <c r="K562" i="19"/>
  <c r="H561" i="19"/>
  <c r="H562" i="22" s="1"/>
  <c r="L558" i="19"/>
  <c r="C563" i="21"/>
  <c r="C559" i="21"/>
  <c r="G560" i="22"/>
  <c r="C558" i="22"/>
  <c r="C635" i="28"/>
  <c r="AJ558" i="1"/>
  <c r="BD556" i="1"/>
  <c r="D560" i="19"/>
  <c r="E560" i="23" s="1"/>
  <c r="H557" i="19"/>
  <c r="H558" i="22" s="1"/>
  <c r="J559" i="21"/>
  <c r="C563" i="22"/>
  <c r="BH558" i="1"/>
  <c r="G561" i="19"/>
  <c r="AU562" i="1"/>
  <c r="BF560" i="1"/>
  <c r="BB559" i="1"/>
  <c r="AE559" i="1"/>
  <c r="BG558" i="1"/>
  <c r="AH558" i="1"/>
  <c r="AI558" i="1"/>
  <c r="BI557" i="1"/>
  <c r="F563" i="19"/>
  <c r="K560" i="19"/>
  <c r="J561" i="22" s="1"/>
  <c r="J558" i="19"/>
  <c r="B558" i="19"/>
  <c r="B636" i="28" s="1"/>
  <c r="G560" i="21"/>
  <c r="C561" i="22"/>
  <c r="C557" i="23"/>
  <c r="BD560" i="1"/>
  <c r="M560" i="19"/>
  <c r="BJ557" i="1"/>
  <c r="AZ557" i="1"/>
  <c r="N562" i="19"/>
  <c r="E561" i="19"/>
  <c r="E639" i="28" s="1"/>
  <c r="J560" i="19"/>
  <c r="B560" i="19"/>
  <c r="B638" i="28" s="1"/>
  <c r="H559" i="21"/>
  <c r="C638" i="28"/>
  <c r="L560" i="19"/>
  <c r="K561" i="21" s="1"/>
  <c r="AR562" i="1"/>
  <c r="AL560" i="1"/>
  <c r="AW559" i="1"/>
  <c r="BD558" i="1"/>
  <c r="AG558" i="1"/>
  <c r="E563" i="19"/>
  <c r="AI561" i="1"/>
  <c r="AG560" i="1"/>
  <c r="AE560" i="1"/>
  <c r="AV559" i="1"/>
  <c r="AZ558" i="1"/>
  <c r="BB558" i="1"/>
  <c r="AX557" i="1"/>
  <c r="L563" i="19"/>
  <c r="D563" i="19"/>
  <c r="G562" i="19"/>
  <c r="G563" i="21" s="1"/>
  <c r="D561" i="19"/>
  <c r="I561" i="23" s="1"/>
  <c r="E559" i="19"/>
  <c r="E560" i="22" s="1"/>
  <c r="E557" i="19"/>
  <c r="M557" i="19" s="1"/>
  <c r="AE561" i="1"/>
  <c r="AU560" i="1"/>
  <c r="AI559" i="1"/>
  <c r="Z559" i="1"/>
  <c r="AE557" i="1"/>
  <c r="BE561" i="1"/>
  <c r="AH559" i="1"/>
  <c r="AX558" i="1"/>
  <c r="BE557" i="1"/>
  <c r="AL557" i="1"/>
  <c r="BC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BD557" i="1"/>
  <c r="AU557" i="1"/>
  <c r="AB557" i="1"/>
  <c r="BJ556" i="1"/>
  <c r="BB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B562" i="1"/>
  <c r="BB561" i="1"/>
  <c r="AZ560" i="1"/>
  <c r="AQ560" i="1"/>
  <c r="AB558" i="1"/>
  <c r="BB557" i="1"/>
  <c r="AZ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G549" i="1"/>
  <c r="H549" i="1"/>
  <c r="Q549" i="1" s="1"/>
  <c r="I549" i="1"/>
  <c r="G550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H550" i="1"/>
  <c r="AB550" i="1" s="1"/>
  <c r="I550" i="1"/>
  <c r="G551" i="19" s="1"/>
  <c r="J550" i="1"/>
  <c r="H551" i="19" s="1"/>
  <c r="K550" i="1"/>
  <c r="I551" i="19" s="1"/>
  <c r="I627" i="28" s="1"/>
  <c r="M550" i="1"/>
  <c r="J551" i="19" s="1"/>
  <c r="N550" i="1"/>
  <c r="O550" i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H552" i="1"/>
  <c r="Q552" i="1" s="1"/>
  <c r="I552" i="1"/>
  <c r="J552" i="1"/>
  <c r="K552" i="1"/>
  <c r="I553" i="19" s="1"/>
  <c r="I629" i="28" s="1"/>
  <c r="M552" i="1"/>
  <c r="N552" i="1"/>
  <c r="Z552" i="1" s="1"/>
  <c r="O552" i="1"/>
  <c r="B553" i="1"/>
  <c r="C553" i="1"/>
  <c r="C554" i="19" s="1"/>
  <c r="E553" i="1"/>
  <c r="G553" i="1"/>
  <c r="E554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J554" i="1"/>
  <c r="H555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B557" i="22" s="1"/>
  <c r="C555" i="1"/>
  <c r="C556" i="19" s="1"/>
  <c r="C557" i="21" s="1"/>
  <c r="E555" i="1"/>
  <c r="AR556" i="1" s="1"/>
  <c r="G555" i="1"/>
  <c r="E556" i="19" s="1"/>
  <c r="H555" i="1"/>
  <c r="I555" i="1"/>
  <c r="J555" i="1"/>
  <c r="H556" i="19" s="1"/>
  <c r="K555" i="1"/>
  <c r="I556" i="19" s="1"/>
  <c r="I632" i="28" s="1"/>
  <c r="M555" i="1"/>
  <c r="J556" i="19" s="1"/>
  <c r="N555" i="1"/>
  <c r="O555" i="1"/>
  <c r="AX556" i="1" s="1"/>
  <c r="AH310" i="38"/>
  <c r="AH318" i="38"/>
  <c r="AH320" i="38"/>
  <c r="AF320" i="38"/>
  <c r="AF321" i="38"/>
  <c r="AI321" i="38" s="1"/>
  <c r="AF322" i="38"/>
  <c r="AI322" i="38" s="1"/>
  <c r="AF323" i="38"/>
  <c r="AI323" i="38" s="1"/>
  <c r="AF324" i="38"/>
  <c r="AI324" i="38" s="1"/>
  <c r="AF325" i="38"/>
  <c r="AI325" i="38" s="1"/>
  <c r="AF326" i="38"/>
  <c r="AI326" i="38" s="1"/>
  <c r="B564" i="22" l="1"/>
  <c r="BA563" i="1"/>
  <c r="K649" i="28"/>
  <c r="H642" i="28"/>
  <c r="H649" i="28" s="1"/>
  <c r="H564" i="21"/>
  <c r="M648" i="28"/>
  <c r="N648" i="28"/>
  <c r="M646" i="28"/>
  <c r="N646" i="28"/>
  <c r="B642" i="28"/>
  <c r="B649" i="28" s="1"/>
  <c r="J649" i="28"/>
  <c r="J564" i="22"/>
  <c r="G649" i="28"/>
  <c r="J564" i="21"/>
  <c r="D642" i="28"/>
  <c r="D564" i="21"/>
  <c r="D564" i="22"/>
  <c r="F564" i="22"/>
  <c r="F642" i="28"/>
  <c r="F649" i="28" s="1"/>
  <c r="F564" i="21"/>
  <c r="AI320" i="38"/>
  <c r="K564" i="21"/>
  <c r="L642" i="28"/>
  <c r="L649" i="28" s="1"/>
  <c r="K564" i="22"/>
  <c r="O563" i="19"/>
  <c r="E564" i="22"/>
  <c r="E642" i="28"/>
  <c r="E649" i="28" s="1"/>
  <c r="E564" i="21"/>
  <c r="M647" i="28"/>
  <c r="N647" i="28"/>
  <c r="D558" i="23"/>
  <c r="G559" i="21"/>
  <c r="F559" i="22"/>
  <c r="H560" i="22"/>
  <c r="J558" i="22"/>
  <c r="F636" i="28"/>
  <c r="H560" i="21"/>
  <c r="AN560" i="1"/>
  <c r="H563" i="23"/>
  <c r="F635" i="28"/>
  <c r="F562" i="21"/>
  <c r="J563" i="21"/>
  <c r="AN557" i="1"/>
  <c r="E558" i="23"/>
  <c r="K640" i="28"/>
  <c r="K635" i="28"/>
  <c r="N560" i="19"/>
  <c r="F558" i="21"/>
  <c r="F562" i="22"/>
  <c r="F558" i="22"/>
  <c r="I561" i="22"/>
  <c r="BG550" i="1"/>
  <c r="B563" i="21"/>
  <c r="G635" i="28"/>
  <c r="G636" i="28"/>
  <c r="G558" i="22"/>
  <c r="F559" i="23"/>
  <c r="G559" i="22"/>
  <c r="G558" i="21"/>
  <c r="K559" i="21"/>
  <c r="J561" i="21"/>
  <c r="I561" i="21"/>
  <c r="BD549" i="1"/>
  <c r="AS556" i="1"/>
  <c r="AN561" i="1"/>
  <c r="J563" i="22"/>
  <c r="AF556" i="1"/>
  <c r="AO556" i="1" s="1"/>
  <c r="E562" i="22"/>
  <c r="AG556" i="1"/>
  <c r="H557" i="23"/>
  <c r="J639" i="28"/>
  <c r="G640" i="28"/>
  <c r="G563" i="22"/>
  <c r="H635" i="28"/>
  <c r="BA561" i="1"/>
  <c r="BA560" i="1"/>
  <c r="D562" i="23"/>
  <c r="F561" i="21"/>
  <c r="K559" i="22"/>
  <c r="B563" i="22"/>
  <c r="B559" i="23"/>
  <c r="M563" i="19"/>
  <c r="E558" i="21"/>
  <c r="L636" i="28"/>
  <c r="B562" i="22"/>
  <c r="E637" i="28"/>
  <c r="AN558" i="1"/>
  <c r="AJ556" i="1"/>
  <c r="C559" i="23"/>
  <c r="E559" i="23"/>
  <c r="I562" i="22"/>
  <c r="D559" i="21"/>
  <c r="H561" i="23"/>
  <c r="AV552" i="1"/>
  <c r="I562" i="21"/>
  <c r="AV556" i="1"/>
  <c r="D559" i="22"/>
  <c r="D559" i="23"/>
  <c r="B639" i="28"/>
  <c r="J638" i="28"/>
  <c r="I563" i="21"/>
  <c r="J640" i="28"/>
  <c r="AE556" i="1"/>
  <c r="D636" i="28"/>
  <c r="M636" i="28" s="1"/>
  <c r="O562" i="19"/>
  <c r="I559" i="23"/>
  <c r="B640" i="28"/>
  <c r="AI556" i="1"/>
  <c r="N557" i="19"/>
  <c r="H634" i="28"/>
  <c r="F557" i="23"/>
  <c r="H557" i="21"/>
  <c r="H557" i="22"/>
  <c r="H563" i="21"/>
  <c r="H563" i="22"/>
  <c r="H640" i="28"/>
  <c r="F563" i="23"/>
  <c r="B559" i="22"/>
  <c r="Q555" i="1"/>
  <c r="R555" i="1" s="1"/>
  <c r="AT556" i="1"/>
  <c r="E559" i="22"/>
  <c r="E636" i="28"/>
  <c r="E559" i="21"/>
  <c r="I560" i="21"/>
  <c r="J637" i="28"/>
  <c r="O560" i="19"/>
  <c r="G560" i="23"/>
  <c r="I560" i="22"/>
  <c r="C557" i="22"/>
  <c r="F563" i="22"/>
  <c r="D563" i="23"/>
  <c r="F563" i="21"/>
  <c r="F640" i="28"/>
  <c r="B560" i="23"/>
  <c r="D560" i="22"/>
  <c r="C560" i="23"/>
  <c r="D637" i="28"/>
  <c r="D560" i="21"/>
  <c r="F560" i="23"/>
  <c r="C634" i="28"/>
  <c r="C641" i="28" s="1"/>
  <c r="B557" i="21"/>
  <c r="K561" i="22"/>
  <c r="B559" i="21"/>
  <c r="N563" i="19"/>
  <c r="E563" i="22"/>
  <c r="E640" i="28"/>
  <c r="E563" i="21"/>
  <c r="B560" i="22"/>
  <c r="B561" i="21"/>
  <c r="B637" i="28"/>
  <c r="B560" i="21"/>
  <c r="H560" i="23"/>
  <c r="J560" i="22"/>
  <c r="J560" i="21"/>
  <c r="K637" i="28"/>
  <c r="AQ556" i="1"/>
  <c r="B561" i="23"/>
  <c r="D561" i="21"/>
  <c r="D638" i="28"/>
  <c r="C561" i="23"/>
  <c r="D561" i="22"/>
  <c r="O561" i="19"/>
  <c r="E561" i="21"/>
  <c r="E638" i="28"/>
  <c r="E561" i="22"/>
  <c r="AH556" i="1"/>
  <c r="E562" i="21"/>
  <c r="AL556" i="1"/>
  <c r="I557" i="22"/>
  <c r="I557" i="21"/>
  <c r="J634" i="28"/>
  <c r="G557" i="23"/>
  <c r="B634" i="28"/>
  <c r="B558" i="23"/>
  <c r="M559" i="19"/>
  <c r="L638" i="28"/>
  <c r="O558" i="19"/>
  <c r="I558" i="21"/>
  <c r="I558" i="22"/>
  <c r="J635" i="28"/>
  <c r="G558" i="23"/>
  <c r="J562" i="21"/>
  <c r="J562" i="22"/>
  <c r="H562" i="23"/>
  <c r="K639" i="28"/>
  <c r="O557" i="19"/>
  <c r="E634" i="28"/>
  <c r="E557" i="21"/>
  <c r="E557" i="22"/>
  <c r="E635" i="28"/>
  <c r="E558" i="22"/>
  <c r="M562" i="19"/>
  <c r="G562" i="22"/>
  <c r="G639" i="28"/>
  <c r="E562" i="23"/>
  <c r="G562" i="21"/>
  <c r="B561" i="22"/>
  <c r="N559" i="19"/>
  <c r="O559" i="19"/>
  <c r="J636" i="28"/>
  <c r="I559" i="21"/>
  <c r="I559" i="22"/>
  <c r="G559" i="23"/>
  <c r="G561" i="23"/>
  <c r="AW556" i="1"/>
  <c r="AK556" i="1"/>
  <c r="B563" i="23"/>
  <c r="C563" i="23"/>
  <c r="D640" i="28"/>
  <c r="D563" i="22"/>
  <c r="D563" i="21"/>
  <c r="M561" i="19"/>
  <c r="E561" i="23"/>
  <c r="G561" i="21"/>
  <c r="G638" i="28"/>
  <c r="G561" i="22"/>
  <c r="I558" i="23"/>
  <c r="K558" i="21"/>
  <c r="K558" i="22"/>
  <c r="L635" i="28"/>
  <c r="F637" i="28"/>
  <c r="F560" i="21"/>
  <c r="D560" i="23"/>
  <c r="F560" i="22"/>
  <c r="G563" i="23"/>
  <c r="H639" i="28"/>
  <c r="F638" i="28"/>
  <c r="I563" i="23"/>
  <c r="L640" i="28"/>
  <c r="K563" i="21"/>
  <c r="K563" i="22"/>
  <c r="AU556" i="1"/>
  <c r="B562" i="23"/>
  <c r="C562" i="23"/>
  <c r="D562" i="21"/>
  <c r="D562" i="22"/>
  <c r="G562" i="23"/>
  <c r="D639" i="28"/>
  <c r="N639" i="28" s="1"/>
  <c r="E563" i="23"/>
  <c r="E560" i="21"/>
  <c r="H558" i="21"/>
  <c r="K638" i="28"/>
  <c r="D561" i="23"/>
  <c r="I560" i="23"/>
  <c r="K560" i="22"/>
  <c r="L637" i="28"/>
  <c r="K560" i="21"/>
  <c r="B558" i="21"/>
  <c r="B635" i="28"/>
  <c r="M635" i="28" s="1"/>
  <c r="B558" i="22"/>
  <c r="N561" i="19"/>
  <c r="H562" i="21"/>
  <c r="H561" i="22"/>
  <c r="F561" i="23"/>
  <c r="H561" i="21"/>
  <c r="H638" i="28"/>
  <c r="I562" i="23"/>
  <c r="K562" i="21"/>
  <c r="K562" i="22"/>
  <c r="L639" i="28"/>
  <c r="N635" i="28"/>
  <c r="AN559" i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AR555" i="1"/>
  <c r="D556" i="19"/>
  <c r="AC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B555" i="19"/>
  <c r="B556" i="22" s="1"/>
  <c r="BD555" i="1"/>
  <c r="AH551" i="1"/>
  <c r="AK550" i="1"/>
  <c r="G556" i="19"/>
  <c r="H554" i="19"/>
  <c r="H555" i="21" s="1"/>
  <c r="AT552" i="1"/>
  <c r="BF551" i="1"/>
  <c r="G554" i="19"/>
  <c r="G631" i="28" s="1"/>
  <c r="E630" i="28"/>
  <c r="AQ554" i="1"/>
  <c r="AH553" i="1"/>
  <c r="AJ555" i="1"/>
  <c r="J555" i="19"/>
  <c r="G555" i="23" s="1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BC554" i="1"/>
  <c r="BB554" i="1"/>
  <c r="AX553" i="1"/>
  <c r="AC553" i="1"/>
  <c r="BG553" i="1"/>
  <c r="AL553" i="1"/>
  <c r="L554" i="19"/>
  <c r="K555" i="22" s="1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E555" i="23"/>
  <c r="AF552" i="1"/>
  <c r="AO552" i="1" s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D555" i="22" s="1"/>
  <c r="AR553" i="1"/>
  <c r="C552" i="22"/>
  <c r="C628" i="28"/>
  <c r="C552" i="21"/>
  <c r="AZ550" i="1"/>
  <c r="H552" i="19"/>
  <c r="C555" i="22"/>
  <c r="K553" i="19"/>
  <c r="L551" i="19"/>
  <c r="K552" i="22" s="1"/>
  <c r="D551" i="19"/>
  <c r="G551" i="23" s="1"/>
  <c r="BB555" i="1"/>
  <c r="AA555" i="1"/>
  <c r="BE553" i="1"/>
  <c r="AE554" i="1"/>
  <c r="BJ552" i="1"/>
  <c r="AC551" i="1"/>
  <c r="BH551" i="1"/>
  <c r="AQ550" i="1"/>
  <c r="F554" i="19"/>
  <c r="J553" i="19"/>
  <c r="G552" i="19"/>
  <c r="K551" i="19"/>
  <c r="H550" i="19"/>
  <c r="H551" i="22" s="1"/>
  <c r="J550" i="19"/>
  <c r="J627" i="28" s="1"/>
  <c r="F552" i="19"/>
  <c r="E554" i="21"/>
  <c r="B550" i="19"/>
  <c r="B551" i="22" s="1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E552" i="19"/>
  <c r="E629" i="28" s="1"/>
  <c r="F550" i="19"/>
  <c r="C631" i="28"/>
  <c r="AK552" i="1"/>
  <c r="BI551" i="1"/>
  <c r="AJ550" i="1"/>
  <c r="AU551" i="1"/>
  <c r="K554" i="19"/>
  <c r="J555" i="22" s="1"/>
  <c r="G553" i="19"/>
  <c r="D552" i="19"/>
  <c r="I552" i="23" s="1"/>
  <c r="N551" i="19"/>
  <c r="E550" i="19"/>
  <c r="M550" i="19" s="1"/>
  <c r="AK554" i="1"/>
  <c r="AB551" i="1"/>
  <c r="BI555" i="1"/>
  <c r="BI554" i="1"/>
  <c r="AW552" i="1"/>
  <c r="R552" i="1"/>
  <c r="Z550" i="1"/>
  <c r="E555" i="19"/>
  <c r="E556" i="22" s="1"/>
  <c r="J554" i="19"/>
  <c r="B554" i="19"/>
  <c r="F553" i="19"/>
  <c r="K552" i="19"/>
  <c r="D550" i="19"/>
  <c r="I550" i="23" s="1"/>
  <c r="AL555" i="1"/>
  <c r="BE555" i="1"/>
  <c r="BH554" i="1"/>
  <c r="AB552" i="1"/>
  <c r="Q550" i="1"/>
  <c r="R550" i="1" s="1"/>
  <c r="AZ549" i="1"/>
  <c r="J552" i="19"/>
  <c r="F551" i="19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H309" i="38"/>
  <c r="AH311" i="38"/>
  <c r="AH313" i="38"/>
  <c r="AH316" i="38"/>
  <c r="AF306" i="38"/>
  <c r="AI306" i="38" s="1"/>
  <c r="AF307" i="38"/>
  <c r="AI307" i="38" s="1"/>
  <c r="AF308" i="38"/>
  <c r="AF309" i="38"/>
  <c r="AF310" i="38"/>
  <c r="AI310" i="38" s="1"/>
  <c r="AF311" i="38"/>
  <c r="AI311" i="38" s="1"/>
  <c r="AF312" i="38"/>
  <c r="AI312" i="38" s="1"/>
  <c r="AF313" i="38"/>
  <c r="AF314" i="38"/>
  <c r="AI314" i="38" s="1"/>
  <c r="AF315" i="38"/>
  <c r="AI315" i="38" s="1"/>
  <c r="AF316" i="38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K543" i="1"/>
  <c r="I544" i="19" s="1"/>
  <c r="I619" i="28" s="1"/>
  <c r="M543" i="1"/>
  <c r="J544" i="19" s="1"/>
  <c r="N543" i="1"/>
  <c r="Z543" i="1" s="1"/>
  <c r="O543" i="1"/>
  <c r="B544" i="1"/>
  <c r="C544" i="1"/>
  <c r="C545" i="19" s="1"/>
  <c r="E544" i="1"/>
  <c r="G544" i="1"/>
  <c r="E545" i="19" s="1"/>
  <c r="H544" i="1"/>
  <c r="F545" i="19" s="1"/>
  <c r="I544" i="1"/>
  <c r="G545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J545" i="1"/>
  <c r="K545" i="1"/>
  <c r="I546" i="19" s="1"/>
  <c r="I621" i="28" s="1"/>
  <c r="M545" i="1"/>
  <c r="J546" i="19" s="1"/>
  <c r="N545" i="1"/>
  <c r="Z545" i="1" s="1"/>
  <c r="O545" i="1"/>
  <c r="AC545" i="1" s="1"/>
  <c r="B546" i="1"/>
  <c r="C546" i="1"/>
  <c r="C547" i="19" s="1"/>
  <c r="E546" i="1"/>
  <c r="G546" i="1"/>
  <c r="E547" i="19" s="1"/>
  <c r="H546" i="1"/>
  <c r="F547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J547" i="1"/>
  <c r="H548" i="19" s="1"/>
  <c r="K547" i="1"/>
  <c r="I548" i="19" s="1"/>
  <c r="I623" i="28" s="1"/>
  <c r="M547" i="1"/>
  <c r="AA547" i="1" s="1"/>
  <c r="N547" i="1"/>
  <c r="Z547" i="1" s="1"/>
  <c r="O547" i="1"/>
  <c r="L548" i="19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G550" i="21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E888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AI309" i="38" l="1"/>
  <c r="AI316" i="38"/>
  <c r="AI313" i="38"/>
  <c r="D649" i="28"/>
  <c r="N642" i="28"/>
  <c r="M642" i="28"/>
  <c r="I548" i="23"/>
  <c r="BA556" i="1"/>
  <c r="AN556" i="1"/>
  <c r="E641" i="28"/>
  <c r="N636" i="28"/>
  <c r="J641" i="28"/>
  <c r="G632" i="28"/>
  <c r="G557" i="22"/>
  <c r="G634" i="28"/>
  <c r="G641" i="28" s="1"/>
  <c r="G557" i="21"/>
  <c r="N640" i="28"/>
  <c r="M640" i="28"/>
  <c r="M637" i="28"/>
  <c r="N637" i="28"/>
  <c r="G555" i="22"/>
  <c r="D556" i="22"/>
  <c r="D634" i="28"/>
  <c r="D557" i="21"/>
  <c r="D557" i="22"/>
  <c r="M638" i="28"/>
  <c r="N638" i="28"/>
  <c r="F634" i="28"/>
  <c r="F641" i="28" s="1"/>
  <c r="F557" i="21"/>
  <c r="F557" i="22"/>
  <c r="H641" i="28"/>
  <c r="J557" i="21"/>
  <c r="K634" i="28"/>
  <c r="K641" i="28" s="1"/>
  <c r="J557" i="22"/>
  <c r="M639" i="28"/>
  <c r="B641" i="28"/>
  <c r="L632" i="28"/>
  <c r="L634" i="28"/>
  <c r="L641" i="28" s="1"/>
  <c r="K557" i="22"/>
  <c r="K557" i="21"/>
  <c r="H551" i="2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K549" i="21" s="1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G548" i="23" s="1"/>
  <c r="BF546" i="1"/>
  <c r="AS548" i="1"/>
  <c r="BE548" i="1"/>
  <c r="AS542" i="1"/>
  <c r="AL542" i="1"/>
  <c r="AU543" i="1"/>
  <c r="B546" i="23"/>
  <c r="BB542" i="1"/>
  <c r="L546" i="19"/>
  <c r="K546" i="22" s="1"/>
  <c r="C546" i="22"/>
  <c r="AX543" i="1"/>
  <c r="AR548" i="1"/>
  <c r="AF547" i="1"/>
  <c r="AO547" i="1" s="1"/>
  <c r="AB546" i="1"/>
  <c r="R547" i="1"/>
  <c r="BB546" i="1"/>
  <c r="Z544" i="1"/>
  <c r="AQ543" i="1"/>
  <c r="D549" i="19"/>
  <c r="D549" i="22" s="1"/>
  <c r="AH548" i="1"/>
  <c r="BB548" i="1"/>
  <c r="AU545" i="1"/>
  <c r="K548" i="19"/>
  <c r="H548" i="23" s="1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F546" i="23" s="1"/>
  <c r="K544" i="19"/>
  <c r="E543" i="19"/>
  <c r="E543" i="22" s="1"/>
  <c r="AW546" i="1"/>
  <c r="BE542" i="1"/>
  <c r="L543" i="19"/>
  <c r="L618" i="28" s="1"/>
  <c r="AR546" i="1"/>
  <c r="BG545" i="1"/>
  <c r="AG542" i="1"/>
  <c r="AZ545" i="1"/>
  <c r="BG544" i="1"/>
  <c r="AC542" i="1"/>
  <c r="BH542" i="1"/>
  <c r="F549" i="19"/>
  <c r="F626" i="28" s="1"/>
  <c r="L547" i="19"/>
  <c r="D543" i="19"/>
  <c r="D543" i="23" s="1"/>
  <c r="BG540" i="1"/>
  <c r="C618" i="28"/>
  <c r="BE544" i="1"/>
  <c r="BH547" i="1"/>
  <c r="BG546" i="1"/>
  <c r="BH545" i="1"/>
  <c r="AK543" i="1"/>
  <c r="BD542" i="1"/>
  <c r="E549" i="19"/>
  <c r="M549" i="19" s="1"/>
  <c r="Q543" i="1"/>
  <c r="R543" i="1" s="1"/>
  <c r="D547" i="19"/>
  <c r="D547" i="22" s="1"/>
  <c r="C544" i="21"/>
  <c r="BH546" i="1"/>
  <c r="G547" i="19"/>
  <c r="G623" i="28" s="1"/>
  <c r="M545" i="19"/>
  <c r="F548" i="23"/>
  <c r="BB545" i="1"/>
  <c r="F546" i="19"/>
  <c r="F547" i="21" s="1"/>
  <c r="BC545" i="1"/>
  <c r="AT545" i="1"/>
  <c r="Q545" i="1"/>
  <c r="R545" i="1" s="1"/>
  <c r="AB545" i="1"/>
  <c r="AE545" i="1"/>
  <c r="AE544" i="1"/>
  <c r="B545" i="19"/>
  <c r="B546" i="21" s="1"/>
  <c r="AS543" i="1"/>
  <c r="E544" i="19"/>
  <c r="E620" i="28" s="1"/>
  <c r="AG543" i="1"/>
  <c r="BI548" i="1"/>
  <c r="H549" i="19"/>
  <c r="H550" i="22" s="1"/>
  <c r="G546" i="23"/>
  <c r="C623" i="28"/>
  <c r="E548" i="23"/>
  <c r="C546" i="21"/>
  <c r="C621" i="28"/>
  <c r="C548" i="21"/>
  <c r="C622" i="28"/>
  <c r="AJ545" i="1"/>
  <c r="AQ544" i="1"/>
  <c r="AQ542" i="1"/>
  <c r="B543" i="19"/>
  <c r="B544" i="22" s="1"/>
  <c r="E546" i="23"/>
  <c r="G546" i="22"/>
  <c r="G621" i="28"/>
  <c r="C546" i="23"/>
  <c r="AQ546" i="1"/>
  <c r="B547" i="19"/>
  <c r="B548" i="21" s="1"/>
  <c r="AQ547" i="1"/>
  <c r="I625" i="28"/>
  <c r="G549" i="21"/>
  <c r="C543" i="21"/>
  <c r="BD548" i="1"/>
  <c r="AK548" i="1"/>
  <c r="Z548" i="1"/>
  <c r="AW548" i="1"/>
  <c r="K549" i="19"/>
  <c r="K626" i="28" s="1"/>
  <c r="C624" i="28"/>
  <c r="C549" i="21"/>
  <c r="C549" i="22"/>
  <c r="AI546" i="1"/>
  <c r="AC544" i="1"/>
  <c r="AX545" i="1"/>
  <c r="AZ544" i="1"/>
  <c r="BB544" i="1"/>
  <c r="AF545" i="1"/>
  <c r="AO545" i="1" s="1"/>
  <c r="G544" i="19"/>
  <c r="G620" i="28" s="1"/>
  <c r="BH543" i="1"/>
  <c r="AE542" i="1"/>
  <c r="AI542" i="1"/>
  <c r="H543" i="19"/>
  <c r="H544" i="21" s="1"/>
  <c r="BI542" i="1"/>
  <c r="D545" i="19"/>
  <c r="C548" i="23"/>
  <c r="AA544" i="1"/>
  <c r="J545" i="19"/>
  <c r="I546" i="21" s="1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AT547" i="1"/>
  <c r="AQ545" i="1"/>
  <c r="AJ543" i="1"/>
  <c r="BJ542" i="1"/>
  <c r="J543" i="19"/>
  <c r="J619" i="28" s="1"/>
  <c r="AV542" i="1"/>
  <c r="AS547" i="1"/>
  <c r="E548" i="19"/>
  <c r="AG547" i="1"/>
  <c r="AJ547" i="1"/>
  <c r="AV546" i="1"/>
  <c r="J547" i="19"/>
  <c r="G624" i="28"/>
  <c r="K542" i="19"/>
  <c r="AW542" i="1"/>
  <c r="AA548" i="1"/>
  <c r="AV548" i="1"/>
  <c r="J549" i="19"/>
  <c r="I550" i="21" s="1"/>
  <c r="BJ548" i="1"/>
  <c r="B549" i="19"/>
  <c r="B550" i="22" s="1"/>
  <c r="AE548" i="1"/>
  <c r="AZ548" i="1"/>
  <c r="H547" i="19"/>
  <c r="H623" i="28" s="1"/>
  <c r="BI546" i="1"/>
  <c r="AK544" i="1"/>
  <c r="K545" i="19"/>
  <c r="AW544" i="1"/>
  <c r="C545" i="21"/>
  <c r="C545" i="22"/>
  <c r="F544" i="19"/>
  <c r="AH544" i="1"/>
  <c r="G543" i="19"/>
  <c r="G549" i="22"/>
  <c r="C543" i="22"/>
  <c r="B548" i="23"/>
  <c r="C620" i="28"/>
  <c r="AG546" i="1"/>
  <c r="AG545" i="1"/>
  <c r="E546" i="19"/>
  <c r="M546" i="19" s="1"/>
  <c r="AL544" i="1"/>
  <c r="BG543" i="1"/>
  <c r="L544" i="19"/>
  <c r="K545" i="22" s="1"/>
  <c r="AI548" i="1"/>
  <c r="BI547" i="1"/>
  <c r="AU547" i="1"/>
  <c r="C544" i="22"/>
  <c r="C619" i="28"/>
  <c r="AT544" i="1"/>
  <c r="BI543" i="1"/>
  <c r="AH542" i="1"/>
  <c r="AK542" i="1"/>
  <c r="K546" i="19"/>
  <c r="H545" i="19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F886" i="19" s="1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H882" i="19" s="1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F887" i="19" s="1"/>
  <c r="BE541" i="1"/>
  <c r="AX540" i="1"/>
  <c r="AF540" i="1"/>
  <c r="AO540" i="1" s="1"/>
  <c r="AH539" i="1"/>
  <c r="AH538" i="1"/>
  <c r="BE537" i="1"/>
  <c r="AX536" i="1"/>
  <c r="K538" i="19"/>
  <c r="D537" i="19"/>
  <c r="F884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E884" i="19"/>
  <c r="E883" i="19"/>
  <c r="C616" i="28"/>
  <c r="C542" i="21"/>
  <c r="C542" i="22"/>
  <c r="J886" i="19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G886" i="19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G883" i="19"/>
  <c r="AJ540" i="1"/>
  <c r="AA540" i="1"/>
  <c r="AE541" i="1"/>
  <c r="B542" i="19"/>
  <c r="E539" i="22"/>
  <c r="E613" i="28"/>
  <c r="E539" i="21"/>
  <c r="E885" i="19"/>
  <c r="Z536" i="1"/>
  <c r="K537" i="19"/>
  <c r="BF536" i="1"/>
  <c r="I541" i="22"/>
  <c r="J615" i="28"/>
  <c r="I541" i="21"/>
  <c r="J887" i="19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G887" i="19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H883" i="19"/>
  <c r="C536" i="23"/>
  <c r="G884" i="19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E875" i="19" s="1"/>
  <c r="H528" i="1"/>
  <c r="F529" i="19" s="1"/>
  <c r="F875" i="19" s="1"/>
  <c r="I528" i="1"/>
  <c r="G529" i="19" s="1"/>
  <c r="G875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F876" i="19" s="1"/>
  <c r="I529" i="1"/>
  <c r="G530" i="19" s="1"/>
  <c r="G876" i="19" s="1"/>
  <c r="J529" i="1"/>
  <c r="H530" i="19" s="1"/>
  <c r="H876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E877" i="19" s="1"/>
  <c r="H530" i="1"/>
  <c r="I530" i="1"/>
  <c r="G531" i="19" s="1"/>
  <c r="G877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G878" i="19" s="1"/>
  <c r="J531" i="1"/>
  <c r="H532" i="19" s="1"/>
  <c r="H878" i="19" s="1"/>
  <c r="K531" i="1"/>
  <c r="I532" i="19" s="1"/>
  <c r="I605" i="28" s="1"/>
  <c r="M531" i="1"/>
  <c r="J532" i="19" s="1"/>
  <c r="J878" i="19" s="1"/>
  <c r="N531" i="1"/>
  <c r="K532" i="19" s="1"/>
  <c r="O531" i="1"/>
  <c r="AC531" i="1" s="1"/>
  <c r="B532" i="1"/>
  <c r="C532" i="1"/>
  <c r="C533" i="19" s="1"/>
  <c r="E532" i="1"/>
  <c r="G532" i="1"/>
  <c r="E533" i="19" s="1"/>
  <c r="E879" i="19" s="1"/>
  <c r="H532" i="1"/>
  <c r="Q532" i="1" s="1"/>
  <c r="I532" i="1"/>
  <c r="G533" i="19" s="1"/>
  <c r="G879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G880" i="19" s="1"/>
  <c r="J533" i="1"/>
  <c r="H534" i="19" s="1"/>
  <c r="H880" i="19" s="1"/>
  <c r="K533" i="1"/>
  <c r="I534" i="19" s="1"/>
  <c r="I607" i="28" s="1"/>
  <c r="M533" i="1"/>
  <c r="J534" i="19" s="1"/>
  <c r="J880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E881" i="19" s="1"/>
  <c r="H534" i="1"/>
  <c r="I534" i="1"/>
  <c r="G535" i="19" s="1"/>
  <c r="G881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E868" i="19" s="1"/>
  <c r="H521" i="1"/>
  <c r="F522" i="19" s="1"/>
  <c r="F868" i="19" s="1"/>
  <c r="I521" i="1"/>
  <c r="G522" i="19" s="1"/>
  <c r="G868" i="19" s="1"/>
  <c r="J521" i="1"/>
  <c r="H522" i="19" s="1"/>
  <c r="H868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E869" i="19" s="1"/>
  <c r="H522" i="1"/>
  <c r="F523" i="19" s="1"/>
  <c r="F869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F870" i="19" s="1"/>
  <c r="I523" i="1"/>
  <c r="G524" i="19" s="1"/>
  <c r="G870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F871" i="19" s="1"/>
  <c r="I524" i="1"/>
  <c r="J524" i="1"/>
  <c r="H525" i="19" s="1"/>
  <c r="H871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G872" i="19" s="1"/>
  <c r="J525" i="1"/>
  <c r="K525" i="1"/>
  <c r="I526" i="19" s="1"/>
  <c r="I598" i="28" s="1"/>
  <c r="M525" i="1"/>
  <c r="J526" i="19" s="1"/>
  <c r="J872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E873" i="19" s="1"/>
  <c r="H526" i="1"/>
  <c r="F527" i="19" s="1"/>
  <c r="F873" i="19" s="1"/>
  <c r="I526" i="1"/>
  <c r="G527" i="19" s="1"/>
  <c r="G873" i="19" s="1"/>
  <c r="J526" i="1"/>
  <c r="K526" i="1"/>
  <c r="I527" i="19" s="1"/>
  <c r="I599" i="28" s="1"/>
  <c r="M526" i="1"/>
  <c r="J527" i="19" s="1"/>
  <c r="J873" i="19" s="1"/>
  <c r="N526" i="1"/>
  <c r="Z526" i="1" s="1"/>
  <c r="O526" i="1"/>
  <c r="B527" i="1"/>
  <c r="C527" i="1"/>
  <c r="C528" i="19" s="1"/>
  <c r="E527" i="1"/>
  <c r="G527" i="1"/>
  <c r="H527" i="1"/>
  <c r="F528" i="19" s="1"/>
  <c r="F874" i="19" s="1"/>
  <c r="I527" i="1"/>
  <c r="G528" i="19" s="1"/>
  <c r="G874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F861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E862" i="19" s="1"/>
  <c r="H515" i="1"/>
  <c r="I515" i="1"/>
  <c r="G516" i="19" s="1"/>
  <c r="G862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G863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E864" i="19" s="1"/>
  <c r="H517" i="1"/>
  <c r="F518" i="19" s="1"/>
  <c r="F864" i="19" s="1"/>
  <c r="I517" i="1"/>
  <c r="J517" i="1"/>
  <c r="K517" i="1"/>
  <c r="I518" i="19" s="1"/>
  <c r="I589" i="28" s="1"/>
  <c r="M517" i="1"/>
  <c r="J518" i="19" s="1"/>
  <c r="J864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H865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G866" i="19" s="1"/>
  <c r="J519" i="1"/>
  <c r="H520" i="19" s="1"/>
  <c r="H866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G867" i="19" s="1"/>
  <c r="J520" i="1"/>
  <c r="H521" i="19" s="1"/>
  <c r="H867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F854" i="19" s="1"/>
  <c r="I507" i="1"/>
  <c r="G508" i="19" s="1"/>
  <c r="G854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E855" i="19" s="1"/>
  <c r="H508" i="1"/>
  <c r="AB508" i="1" s="1"/>
  <c r="I508" i="1"/>
  <c r="J508" i="1"/>
  <c r="K508" i="1"/>
  <c r="I509" i="19" s="1"/>
  <c r="I579" i="28" s="1"/>
  <c r="M508" i="1"/>
  <c r="J509" i="19" s="1"/>
  <c r="J855" i="19" s="1"/>
  <c r="N508" i="1"/>
  <c r="Z508" i="1" s="1"/>
  <c r="O508" i="1"/>
  <c r="L509" i="19" s="1"/>
  <c r="B509" i="1"/>
  <c r="C509" i="1"/>
  <c r="C510" i="19" s="1"/>
  <c r="E509" i="1"/>
  <c r="G509" i="1"/>
  <c r="E510" i="19" s="1"/>
  <c r="E856" i="19" s="1"/>
  <c r="H509" i="1"/>
  <c r="I509" i="1"/>
  <c r="G510" i="19" s="1"/>
  <c r="G856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G857" i="19" s="1"/>
  <c r="J510" i="1"/>
  <c r="H511" i="19" s="1"/>
  <c r="H857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E858" i="19" s="1"/>
  <c r="H511" i="1"/>
  <c r="Q511" i="1" s="1"/>
  <c r="I511" i="1"/>
  <c r="G512" i="19" s="1"/>
  <c r="G858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G859" i="19" s="1"/>
  <c r="J512" i="1"/>
  <c r="H513" i="19" s="1"/>
  <c r="H859" i="19" s="1"/>
  <c r="K512" i="1"/>
  <c r="I513" i="19" s="1"/>
  <c r="I583" i="28" s="1"/>
  <c r="M512" i="1"/>
  <c r="J513" i="19" s="1"/>
  <c r="J859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F860" i="19" s="1"/>
  <c r="I513" i="1"/>
  <c r="G514" i="19" s="1"/>
  <c r="G860" i="19" s="1"/>
  <c r="J513" i="1"/>
  <c r="H514" i="19" s="1"/>
  <c r="H860" i="19" s="1"/>
  <c r="K513" i="1"/>
  <c r="I514" i="19" s="1"/>
  <c r="I584" i="28" s="1"/>
  <c r="M513" i="1"/>
  <c r="J514" i="19" s="1"/>
  <c r="J860" i="19" s="1"/>
  <c r="N513" i="1"/>
  <c r="O513" i="1"/>
  <c r="L514" i="19" s="1"/>
  <c r="B500" i="1"/>
  <c r="C500" i="1"/>
  <c r="C501" i="19" s="1"/>
  <c r="E500" i="1"/>
  <c r="D501" i="19" s="1"/>
  <c r="G500" i="1"/>
  <c r="E501" i="19" s="1"/>
  <c r="E847" i="19" s="1"/>
  <c r="H500" i="1"/>
  <c r="F501" i="19" s="1"/>
  <c r="F847" i="19" s="1"/>
  <c r="I500" i="1"/>
  <c r="G501" i="19" s="1"/>
  <c r="G847" i="19" s="1"/>
  <c r="J500" i="1"/>
  <c r="H501" i="19" s="1"/>
  <c r="H847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C501" i="1"/>
  <c r="C502" i="19" s="1"/>
  <c r="E501" i="1"/>
  <c r="G501" i="1"/>
  <c r="H501" i="1"/>
  <c r="F502" i="19" s="1"/>
  <c r="F848" i="19" s="1"/>
  <c r="I501" i="1"/>
  <c r="G502" i="19" s="1"/>
  <c r="G848" i="19" s="1"/>
  <c r="J501" i="1"/>
  <c r="H502" i="19" s="1"/>
  <c r="H848" i="19" s="1"/>
  <c r="K501" i="1"/>
  <c r="I502" i="19" s="1"/>
  <c r="I571" i="28" s="1"/>
  <c r="M501" i="1"/>
  <c r="J502" i="19" s="1"/>
  <c r="J848" i="19" s="1"/>
  <c r="N501" i="1"/>
  <c r="O501" i="1"/>
  <c r="AC501" i="1" s="1"/>
  <c r="B502" i="1"/>
  <c r="C502" i="1"/>
  <c r="C503" i="19" s="1"/>
  <c r="E502" i="1"/>
  <c r="D503" i="19" s="1"/>
  <c r="G502" i="1"/>
  <c r="E503" i="19" s="1"/>
  <c r="E849" i="19" s="1"/>
  <c r="H502" i="1"/>
  <c r="F503" i="19" s="1"/>
  <c r="F849" i="19" s="1"/>
  <c r="I502" i="1"/>
  <c r="G503" i="19" s="1"/>
  <c r="G849" i="19" s="1"/>
  <c r="J502" i="1"/>
  <c r="H503" i="19" s="1"/>
  <c r="H849" i="19" s="1"/>
  <c r="K502" i="1"/>
  <c r="I503" i="19" s="1"/>
  <c r="I572" i="28" s="1"/>
  <c r="M502" i="1"/>
  <c r="N502" i="1"/>
  <c r="O502" i="1"/>
  <c r="B503" i="1"/>
  <c r="B504" i="19" s="1"/>
  <c r="C503" i="1"/>
  <c r="C504" i="19" s="1"/>
  <c r="E503" i="1"/>
  <c r="G503" i="1"/>
  <c r="E504" i="19" s="1"/>
  <c r="E850" i="19" s="1"/>
  <c r="H503" i="1"/>
  <c r="AB503" i="1" s="1"/>
  <c r="I503" i="1"/>
  <c r="J503" i="1"/>
  <c r="K503" i="1"/>
  <c r="I504" i="19" s="1"/>
  <c r="I573" i="28" s="1"/>
  <c r="M503" i="1"/>
  <c r="J504" i="19" s="1"/>
  <c r="J850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G851" i="19" s="1"/>
  <c r="J504" i="1"/>
  <c r="K504" i="1"/>
  <c r="I505" i="19" s="1"/>
  <c r="I574" i="28" s="1"/>
  <c r="M504" i="1"/>
  <c r="J505" i="19" s="1"/>
  <c r="J851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J853" i="19" s="1"/>
  <c r="N506" i="1"/>
  <c r="K507" i="19" s="1"/>
  <c r="O506" i="1"/>
  <c r="AC506" i="1" s="1"/>
  <c r="B493" i="1"/>
  <c r="B494" i="19" s="1"/>
  <c r="C493" i="1"/>
  <c r="C494" i="19" s="1"/>
  <c r="E493" i="1"/>
  <c r="D494" i="19" s="1"/>
  <c r="G493" i="1"/>
  <c r="E494" i="19" s="1"/>
  <c r="E840" i="19" s="1"/>
  <c r="H493" i="1"/>
  <c r="F494" i="19" s="1"/>
  <c r="F840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E841" i="19" s="1"/>
  <c r="H494" i="1"/>
  <c r="F495" i="19" s="1"/>
  <c r="F841" i="19" s="1"/>
  <c r="I494" i="1"/>
  <c r="J494" i="1"/>
  <c r="H495" i="19" s="1"/>
  <c r="H841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F842" i="19" s="1"/>
  <c r="I495" i="1"/>
  <c r="G496" i="19" s="1"/>
  <c r="G842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C496" i="1"/>
  <c r="C497" i="19" s="1"/>
  <c r="E496" i="1"/>
  <c r="G496" i="1"/>
  <c r="H496" i="1"/>
  <c r="I496" i="1"/>
  <c r="J496" i="1"/>
  <c r="H497" i="19" s="1"/>
  <c r="H843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C497" i="1"/>
  <c r="C498" i="19" s="1"/>
  <c r="E497" i="1"/>
  <c r="D498" i="19" s="1"/>
  <c r="G497" i="1"/>
  <c r="E498" i="19" s="1"/>
  <c r="E844" i="19" s="1"/>
  <c r="H497" i="1"/>
  <c r="AB497" i="1" s="1"/>
  <c r="I497" i="1"/>
  <c r="J497" i="1"/>
  <c r="K497" i="1"/>
  <c r="I498" i="19" s="1"/>
  <c r="I566" i="28" s="1"/>
  <c r="M497" i="1"/>
  <c r="J498" i="19" s="1"/>
  <c r="J844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E845" i="19" s="1"/>
  <c r="H498" i="1"/>
  <c r="Q498" i="1" s="1"/>
  <c r="I498" i="1"/>
  <c r="G499" i="19" s="1"/>
  <c r="G845" i="19" s="1"/>
  <c r="J498" i="1"/>
  <c r="H499" i="19" s="1"/>
  <c r="H845" i="19" s="1"/>
  <c r="K498" i="1"/>
  <c r="I499" i="19" s="1"/>
  <c r="I567" i="28" s="1"/>
  <c r="M498" i="1"/>
  <c r="N498" i="1"/>
  <c r="O498" i="1"/>
  <c r="L499" i="19" s="1"/>
  <c r="B499" i="1"/>
  <c r="B500" i="19" s="1"/>
  <c r="C499" i="1"/>
  <c r="C500" i="19" s="1"/>
  <c r="E499" i="1"/>
  <c r="G499" i="1"/>
  <c r="H499" i="1"/>
  <c r="F500" i="19" s="1"/>
  <c r="F846" i="19" s="1"/>
  <c r="I499" i="1"/>
  <c r="G500" i="19" s="1"/>
  <c r="G846" i="19" s="1"/>
  <c r="J499" i="1"/>
  <c r="K499" i="1"/>
  <c r="I500" i="19" s="1"/>
  <c r="I568" i="28" s="1"/>
  <c r="M499" i="1"/>
  <c r="N499" i="1"/>
  <c r="Z499" i="1" s="1"/>
  <c r="O499" i="1"/>
  <c r="B486" i="1"/>
  <c r="B487" i="19" s="1"/>
  <c r="C486" i="1"/>
  <c r="C487" i="19" s="1"/>
  <c r="E486" i="1"/>
  <c r="D487" i="19" s="1"/>
  <c r="G486" i="1"/>
  <c r="E487" i="19" s="1"/>
  <c r="E833" i="19" s="1"/>
  <c r="H486" i="1"/>
  <c r="Q486" i="1" s="1"/>
  <c r="I486" i="1"/>
  <c r="J486" i="1"/>
  <c r="K486" i="1"/>
  <c r="I487" i="19" s="1"/>
  <c r="I554" i="28" s="1"/>
  <c r="M486" i="1"/>
  <c r="J487" i="19" s="1"/>
  <c r="J833" i="19" s="1"/>
  <c r="N486" i="1"/>
  <c r="O486" i="1"/>
  <c r="AC486" i="1" s="1"/>
  <c r="B487" i="1"/>
  <c r="B488" i="19" s="1"/>
  <c r="C487" i="1"/>
  <c r="C488" i="19" s="1"/>
  <c r="E487" i="1"/>
  <c r="G487" i="1"/>
  <c r="H487" i="1"/>
  <c r="Q487" i="1" s="1"/>
  <c r="I487" i="1"/>
  <c r="G488" i="19" s="1"/>
  <c r="G834" i="19" s="1"/>
  <c r="J487" i="1"/>
  <c r="H488" i="19" s="1"/>
  <c r="H834" i="19" s="1"/>
  <c r="K487" i="1"/>
  <c r="I488" i="19" s="1"/>
  <c r="I555" i="28" s="1"/>
  <c r="M487" i="1"/>
  <c r="J488" i="19" s="1"/>
  <c r="J834" i="19" s="1"/>
  <c r="N487" i="1"/>
  <c r="Z487" i="1" s="1"/>
  <c r="O487" i="1"/>
  <c r="AC487" i="1" s="1"/>
  <c r="B488" i="1"/>
  <c r="B489" i="19" s="1"/>
  <c r="C488" i="1"/>
  <c r="C489" i="19" s="1"/>
  <c r="E488" i="1"/>
  <c r="D489" i="19" s="1"/>
  <c r="G488" i="1"/>
  <c r="H488" i="1"/>
  <c r="F489" i="19" s="1"/>
  <c r="F835" i="19" s="1"/>
  <c r="I488" i="1"/>
  <c r="G489" i="19" s="1"/>
  <c r="G835" i="19" s="1"/>
  <c r="J488" i="1"/>
  <c r="H489" i="19" s="1"/>
  <c r="H835" i="19" s="1"/>
  <c r="K488" i="1"/>
  <c r="I489" i="19" s="1"/>
  <c r="I556" i="28" s="1"/>
  <c r="M488" i="1"/>
  <c r="J489" i="19" s="1"/>
  <c r="J835" i="19" s="1"/>
  <c r="N488" i="1"/>
  <c r="Z488" i="1" s="1"/>
  <c r="O488" i="1"/>
  <c r="AC488" i="1" s="1"/>
  <c r="B489" i="1"/>
  <c r="B490" i="19" s="1"/>
  <c r="C489" i="1"/>
  <c r="C490" i="19" s="1"/>
  <c r="E489" i="1"/>
  <c r="G489" i="1"/>
  <c r="H489" i="1"/>
  <c r="I489" i="1"/>
  <c r="G490" i="19" s="1"/>
  <c r="G836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J837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E838" i="19" s="1"/>
  <c r="H491" i="1"/>
  <c r="I491" i="1"/>
  <c r="J491" i="1"/>
  <c r="H492" i="19" s="1"/>
  <c r="H838" i="19" s="1"/>
  <c r="K491" i="1"/>
  <c r="I492" i="19" s="1"/>
  <c r="I559" i="28" s="1"/>
  <c r="M491" i="1"/>
  <c r="N491" i="1"/>
  <c r="Z491" i="1" s="1"/>
  <c r="O491" i="1"/>
  <c r="L492" i="19" s="1"/>
  <c r="B492" i="1"/>
  <c r="B493" i="19" s="1"/>
  <c r="C492" i="1"/>
  <c r="C493" i="19" s="1"/>
  <c r="E492" i="1"/>
  <c r="G492" i="1"/>
  <c r="H492" i="1"/>
  <c r="F493" i="19" s="1"/>
  <c r="F839" i="19" s="1"/>
  <c r="I492" i="1"/>
  <c r="G493" i="19" s="1"/>
  <c r="G839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C479" i="1"/>
  <c r="C480" i="19" s="1"/>
  <c r="E479" i="1"/>
  <c r="G479" i="1"/>
  <c r="E480" i="19" s="1"/>
  <c r="E826" i="19" s="1"/>
  <c r="H479" i="1"/>
  <c r="AB479" i="1" s="1"/>
  <c r="I479" i="1"/>
  <c r="G480" i="19" s="1"/>
  <c r="G826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F827" i="19" s="1"/>
  <c r="I480" i="1"/>
  <c r="J480" i="1"/>
  <c r="K480" i="1"/>
  <c r="I481" i="19" s="1"/>
  <c r="I547" i="28" s="1"/>
  <c r="M480" i="1"/>
  <c r="N480" i="1"/>
  <c r="O480" i="1"/>
  <c r="B481" i="1"/>
  <c r="B482" i="19" s="1"/>
  <c r="C481" i="1"/>
  <c r="C482" i="19" s="1"/>
  <c r="E481" i="1"/>
  <c r="G481" i="1"/>
  <c r="E482" i="19" s="1"/>
  <c r="E828" i="19" s="1"/>
  <c r="H481" i="1"/>
  <c r="I481" i="1"/>
  <c r="G482" i="19" s="1"/>
  <c r="G828" i="19" s="1"/>
  <c r="J481" i="1"/>
  <c r="K481" i="1"/>
  <c r="I482" i="19" s="1"/>
  <c r="I548" i="28" s="1"/>
  <c r="M481" i="1"/>
  <c r="J482" i="19" s="1"/>
  <c r="J828" i="19" s="1"/>
  <c r="N481" i="1"/>
  <c r="K482" i="19" s="1"/>
  <c r="O481" i="1"/>
  <c r="AC481" i="1" s="1"/>
  <c r="B482" i="1"/>
  <c r="B483" i="19" s="1"/>
  <c r="C482" i="1"/>
  <c r="C483" i="19" s="1"/>
  <c r="E482" i="1"/>
  <c r="G482" i="1"/>
  <c r="H482" i="1"/>
  <c r="I482" i="1"/>
  <c r="G483" i="19" s="1"/>
  <c r="G829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C483" i="1"/>
  <c r="C484" i="19" s="1"/>
  <c r="E483" i="1"/>
  <c r="G483" i="1"/>
  <c r="E484" i="19" s="1"/>
  <c r="E830" i="19" s="1"/>
  <c r="H483" i="1"/>
  <c r="I483" i="1"/>
  <c r="G484" i="19" s="1"/>
  <c r="G830" i="19" s="1"/>
  <c r="J483" i="1"/>
  <c r="K483" i="1"/>
  <c r="I484" i="19" s="1"/>
  <c r="I550" i="28" s="1"/>
  <c r="M483" i="1"/>
  <c r="J484" i="19" s="1"/>
  <c r="J830" i="19" s="1"/>
  <c r="N483" i="1"/>
  <c r="O483" i="1"/>
  <c r="AC483" i="1" s="1"/>
  <c r="B484" i="1"/>
  <c r="B485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E832" i="19" s="1"/>
  <c r="H485" i="1"/>
  <c r="I485" i="1"/>
  <c r="J485" i="1"/>
  <c r="H486" i="19" s="1"/>
  <c r="H832" i="19" s="1"/>
  <c r="K485" i="1"/>
  <c r="I486" i="19" s="1"/>
  <c r="I552" i="28" s="1"/>
  <c r="M485" i="1"/>
  <c r="AA485" i="1" s="1"/>
  <c r="N485" i="1"/>
  <c r="O485" i="1"/>
  <c r="B472" i="1"/>
  <c r="B473" i="19" s="1"/>
  <c r="C472" i="1"/>
  <c r="C473" i="19" s="1"/>
  <c r="E472" i="1"/>
  <c r="G472" i="1"/>
  <c r="H472" i="1"/>
  <c r="AB472" i="1" s="1"/>
  <c r="I472" i="1"/>
  <c r="G473" i="19" s="1"/>
  <c r="G819" i="19" s="1"/>
  <c r="J472" i="1"/>
  <c r="H473" i="19" s="1"/>
  <c r="H819" i="19" s="1"/>
  <c r="K472" i="1"/>
  <c r="I473" i="19" s="1"/>
  <c r="I538" i="28" s="1"/>
  <c r="M472" i="1"/>
  <c r="J473" i="19" s="1"/>
  <c r="J819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E820" i="19" s="1"/>
  <c r="H473" i="1"/>
  <c r="I473" i="1"/>
  <c r="G474" i="19" s="1"/>
  <c r="G820" i="19" s="1"/>
  <c r="J473" i="1"/>
  <c r="K473" i="1"/>
  <c r="I474" i="19" s="1"/>
  <c r="I539" i="28" s="1"/>
  <c r="M473" i="1"/>
  <c r="J474" i="19" s="1"/>
  <c r="J820" i="19" s="1"/>
  <c r="N473" i="1"/>
  <c r="Z473" i="1" s="1"/>
  <c r="O473" i="1"/>
  <c r="L474" i="19" s="1"/>
  <c r="B474" i="1"/>
  <c r="B475" i="19" s="1"/>
  <c r="C474" i="1"/>
  <c r="C475" i="19" s="1"/>
  <c r="E474" i="1"/>
  <c r="G474" i="1"/>
  <c r="H474" i="1"/>
  <c r="F475" i="19" s="1"/>
  <c r="F821" i="19" s="1"/>
  <c r="I474" i="1"/>
  <c r="G475" i="19" s="1"/>
  <c r="G821" i="19" s="1"/>
  <c r="J474" i="1"/>
  <c r="H475" i="19" s="1"/>
  <c r="H821" i="19" s="1"/>
  <c r="K474" i="1"/>
  <c r="I475" i="19" s="1"/>
  <c r="I540" i="28" s="1"/>
  <c r="M474" i="1"/>
  <c r="J475" i="19" s="1"/>
  <c r="J821" i="19" s="1"/>
  <c r="N474" i="1"/>
  <c r="Z474" i="1" s="1"/>
  <c r="O474" i="1"/>
  <c r="AC474" i="1" s="1"/>
  <c r="B475" i="1"/>
  <c r="B476" i="19" s="1"/>
  <c r="C475" i="1"/>
  <c r="C476" i="19" s="1"/>
  <c r="E475" i="1"/>
  <c r="D476" i="19" s="1"/>
  <c r="G475" i="1"/>
  <c r="E476" i="19" s="1"/>
  <c r="E822" i="19" s="1"/>
  <c r="H475" i="1"/>
  <c r="F476" i="19" s="1"/>
  <c r="F822" i="19" s="1"/>
  <c r="I475" i="1"/>
  <c r="J475" i="1"/>
  <c r="H476" i="19" s="1"/>
  <c r="H822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C476" i="1"/>
  <c r="C477" i="19" s="1"/>
  <c r="E476" i="1"/>
  <c r="G476" i="1"/>
  <c r="H476" i="1"/>
  <c r="Q476" i="1" s="1"/>
  <c r="I476" i="1"/>
  <c r="G477" i="19" s="1"/>
  <c r="G823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C477" i="1"/>
  <c r="C478" i="19" s="1"/>
  <c r="E477" i="1"/>
  <c r="G477" i="1"/>
  <c r="H477" i="1"/>
  <c r="I477" i="1"/>
  <c r="G478" i="19" s="1"/>
  <c r="G824" i="19" s="1"/>
  <c r="J477" i="1"/>
  <c r="K477" i="1"/>
  <c r="I478" i="19" s="1"/>
  <c r="I543" i="28" s="1"/>
  <c r="M477" i="1"/>
  <c r="N477" i="1"/>
  <c r="O477" i="1"/>
  <c r="B478" i="1"/>
  <c r="B479" i="19" s="1"/>
  <c r="C478" i="1"/>
  <c r="C479" i="19" s="1"/>
  <c r="E478" i="1"/>
  <c r="D479" i="19" s="1"/>
  <c r="G478" i="1"/>
  <c r="E479" i="19" s="1"/>
  <c r="E825" i="19" s="1"/>
  <c r="H478" i="1"/>
  <c r="AB478" i="1" s="1"/>
  <c r="I478" i="1"/>
  <c r="J478" i="1"/>
  <c r="K478" i="1"/>
  <c r="I479" i="19" s="1"/>
  <c r="I544" i="28" s="1"/>
  <c r="M478" i="1"/>
  <c r="J479" i="19" s="1"/>
  <c r="J825" i="19" s="1"/>
  <c r="N478" i="1"/>
  <c r="Z478" i="1" s="1"/>
  <c r="O478" i="1"/>
  <c r="AC478" i="1" s="1"/>
  <c r="N649" i="28" l="1"/>
  <c r="M649" i="28"/>
  <c r="D641" i="28"/>
  <c r="N634" i="28"/>
  <c r="M634" i="28"/>
  <c r="L624" i="28"/>
  <c r="BA549" i="1"/>
  <c r="BG530" i="1"/>
  <c r="M632" i="28"/>
  <c r="M631" i="28"/>
  <c r="N631" i="28"/>
  <c r="K633" i="28"/>
  <c r="D626" i="28"/>
  <c r="N626" i="28" s="1"/>
  <c r="B550" i="21"/>
  <c r="G633" i="28"/>
  <c r="F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H888" i="19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J885" i="19"/>
  <c r="O539" i="19"/>
  <c r="F539" i="21"/>
  <c r="D539" i="23"/>
  <c r="F539" i="22"/>
  <c r="F613" i="28"/>
  <c r="F885" i="19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H885" i="19"/>
  <c r="N541" i="19"/>
  <c r="H541" i="22"/>
  <c r="F541" i="23"/>
  <c r="H615" i="28"/>
  <c r="H541" i="21"/>
  <c r="H887" i="19"/>
  <c r="B542" i="23"/>
  <c r="C542" i="23"/>
  <c r="D616" i="28"/>
  <c r="D542" i="21"/>
  <c r="D542" i="22"/>
  <c r="F540" i="21"/>
  <c r="H538" i="21"/>
  <c r="H538" i="22"/>
  <c r="H612" i="28"/>
  <c r="F538" i="23"/>
  <c r="H884" i="19"/>
  <c r="AV535" i="1"/>
  <c r="I537" i="22"/>
  <c r="J611" i="28"/>
  <c r="G537" i="23"/>
  <c r="I537" i="21"/>
  <c r="O537" i="19"/>
  <c r="J883" i="19"/>
  <c r="H538" i="23"/>
  <c r="L616" i="28"/>
  <c r="F535" i="19"/>
  <c r="F881" i="19" s="1"/>
  <c r="AH535" i="1"/>
  <c r="AI535" i="1"/>
  <c r="O538" i="19"/>
  <c r="I538" i="21"/>
  <c r="I538" i="22"/>
  <c r="G538" i="23"/>
  <c r="J612" i="28"/>
  <c r="J884" i="19"/>
  <c r="AJ535" i="1"/>
  <c r="H614" i="28"/>
  <c r="F540" i="23"/>
  <c r="H540" i="21"/>
  <c r="H540" i="22"/>
  <c r="N540" i="19"/>
  <c r="H886" i="19"/>
  <c r="J537" i="21"/>
  <c r="J537" i="22"/>
  <c r="K611" i="28"/>
  <c r="H537" i="23"/>
  <c r="O542" i="19"/>
  <c r="I542" i="21"/>
  <c r="J616" i="28"/>
  <c r="I542" i="22"/>
  <c r="G542" i="23"/>
  <c r="J888" i="19"/>
  <c r="E610" i="28"/>
  <c r="E536" i="21"/>
  <c r="E536" i="22"/>
  <c r="E882" i="19"/>
  <c r="N536" i="19"/>
  <c r="I540" i="22"/>
  <c r="AG535" i="1"/>
  <c r="D537" i="23"/>
  <c r="F537" i="21"/>
  <c r="F537" i="22"/>
  <c r="F611" i="28"/>
  <c r="F883" i="19"/>
  <c r="B541" i="21"/>
  <c r="B541" i="22"/>
  <c r="B615" i="28"/>
  <c r="G542" i="22"/>
  <c r="E542" i="23"/>
  <c r="G616" i="28"/>
  <c r="G542" i="21"/>
  <c r="M542" i="19"/>
  <c r="G888" i="19"/>
  <c r="AT535" i="1"/>
  <c r="F614" i="28"/>
  <c r="O536" i="19"/>
  <c r="G536" i="23"/>
  <c r="J882" i="19"/>
  <c r="J538" i="21"/>
  <c r="I540" i="21"/>
  <c r="AS535" i="1"/>
  <c r="F542" i="22"/>
  <c r="D542" i="23"/>
  <c r="F616" i="28"/>
  <c r="F542" i="21"/>
  <c r="F888" i="19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F882" i="19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G882" i="19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G885" i="19"/>
  <c r="E540" i="21"/>
  <c r="E540" i="22"/>
  <c r="E614" i="28"/>
  <c r="E886" i="19"/>
  <c r="E615" i="28"/>
  <c r="E541" i="21"/>
  <c r="E541" i="22"/>
  <c r="E887" i="19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F879" i="19" s="1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F878" i="19" s="1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J876" i="19" s="1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F877" i="19" s="1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H874" i="19" s="1"/>
  <c r="E525" i="19"/>
  <c r="E871" i="19" s="1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E874" i="19" s="1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J870" i="19" s="1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J874" i="19" s="1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H863" i="19" s="1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J865" i="19" s="1"/>
  <c r="AA518" i="1"/>
  <c r="AE518" i="1"/>
  <c r="B519" i="19"/>
  <c r="AA515" i="1"/>
  <c r="J516" i="19"/>
  <c r="J862" i="19" s="1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F866" i="19" s="1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F865" i="19" s="1"/>
  <c r="BC518" i="1"/>
  <c r="AT518" i="1"/>
  <c r="C517" i="21"/>
  <c r="C588" i="28"/>
  <c r="C517" i="22"/>
  <c r="Q515" i="1"/>
  <c r="R515" i="1" s="1"/>
  <c r="BC515" i="1"/>
  <c r="F516" i="19"/>
  <c r="F862" i="19" s="1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J866" i="19" s="1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E861" i="19" s="1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J861" i="19" s="1"/>
  <c r="F515" i="22"/>
  <c r="AG519" i="1"/>
  <c r="AS517" i="1"/>
  <c r="AE517" i="1"/>
  <c r="AG516" i="1"/>
  <c r="AZ515" i="1"/>
  <c r="BD514" i="1"/>
  <c r="AR514" i="1"/>
  <c r="G518" i="19"/>
  <c r="G864" i="19" s="1"/>
  <c r="C520" i="22"/>
  <c r="BF518" i="1"/>
  <c r="BH516" i="1"/>
  <c r="BF515" i="1"/>
  <c r="BC514" i="1"/>
  <c r="AA514" i="1"/>
  <c r="AH514" i="1"/>
  <c r="J521" i="19"/>
  <c r="J867" i="19" s="1"/>
  <c r="E520" i="19"/>
  <c r="E866" i="19" s="1"/>
  <c r="L516" i="19"/>
  <c r="D516" i="19"/>
  <c r="H515" i="19"/>
  <c r="H861" i="19" s="1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E865" i="19" s="1"/>
  <c r="B518" i="19"/>
  <c r="E517" i="19"/>
  <c r="H516" i="19"/>
  <c r="H862" i="19" s="1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A507" i="1" s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F858" i="19" s="1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F856" i="19" s="1"/>
  <c r="J508" i="19"/>
  <c r="BI513" i="1"/>
  <c r="AT511" i="1"/>
  <c r="AS508" i="1"/>
  <c r="BI512" i="1"/>
  <c r="BG511" i="1"/>
  <c r="AK511" i="1"/>
  <c r="AV510" i="1"/>
  <c r="AT508" i="1"/>
  <c r="B513" i="19"/>
  <c r="J511" i="19"/>
  <c r="J857" i="19" s="1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H855" i="19" s="1"/>
  <c r="AI508" i="1"/>
  <c r="BC508" i="1"/>
  <c r="BI507" i="1"/>
  <c r="BC507" i="1"/>
  <c r="AU507" i="1"/>
  <c r="BD507" i="1"/>
  <c r="H508" i="19"/>
  <c r="H854" i="19" s="1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F857" i="19" s="1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H852" i="19" s="1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E853" i="19" s="1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H853" i="19" s="1"/>
  <c r="AI506" i="1"/>
  <c r="BH505" i="1"/>
  <c r="G506" i="19"/>
  <c r="G852" i="19" s="1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F850" i="19" s="1"/>
  <c r="BB503" i="1"/>
  <c r="AE502" i="1"/>
  <c r="B503" i="19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F851" i="19" s="1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J849" i="19" s="1"/>
  <c r="D503" i="23"/>
  <c r="H571" i="28"/>
  <c r="C574" i="28"/>
  <c r="C505" i="21"/>
  <c r="C505" i="22"/>
  <c r="BI503" i="1"/>
  <c r="AI503" i="1"/>
  <c r="H504" i="19"/>
  <c r="H850" i="19" s="1"/>
  <c r="BD503" i="1"/>
  <c r="C503" i="23"/>
  <c r="J501" i="19"/>
  <c r="J847" i="19" s="1"/>
  <c r="BE500" i="1"/>
  <c r="AJ500" i="1"/>
  <c r="AA500" i="1"/>
  <c r="AV500" i="1"/>
  <c r="AV501" i="1"/>
  <c r="B501" i="19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F852" i="19" s="1"/>
  <c r="K505" i="19"/>
  <c r="L503" i="19"/>
  <c r="E504" i="21"/>
  <c r="AT502" i="1"/>
  <c r="BI502" i="1"/>
  <c r="BG500" i="1"/>
  <c r="AS500" i="1"/>
  <c r="E506" i="19"/>
  <c r="E852" i="19" s="1"/>
  <c r="K503" i="19"/>
  <c r="AZ505" i="1"/>
  <c r="AR502" i="1"/>
  <c r="BC501" i="1"/>
  <c r="AI505" i="1"/>
  <c r="AW500" i="1"/>
  <c r="K506" i="19"/>
  <c r="H505" i="19"/>
  <c r="H851" i="19" s="1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F844" i="19" s="1"/>
  <c r="J497" i="19"/>
  <c r="J495" i="19"/>
  <c r="J841" i="19" s="1"/>
  <c r="B495" i="19"/>
  <c r="G494" i="19"/>
  <c r="G840" i="19" s="1"/>
  <c r="K500" i="19"/>
  <c r="BG499" i="1"/>
  <c r="BH499" i="1"/>
  <c r="BC498" i="1"/>
  <c r="AQ496" i="1"/>
  <c r="AS493" i="1"/>
  <c r="E496" i="19"/>
  <c r="J500" i="19"/>
  <c r="J846" i="19" s="1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G843" i="19" s="1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F843" i="19" s="1"/>
  <c r="J496" i="19"/>
  <c r="J842" i="19" s="1"/>
  <c r="B496" i="19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J840" i="19" s="1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H839" i="19" s="1"/>
  <c r="F490" i="19"/>
  <c r="F836" i="19" s="1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J839" i="19" s="1"/>
  <c r="AU489" i="1"/>
  <c r="AH488" i="1"/>
  <c r="BG487" i="1"/>
  <c r="AG487" i="1"/>
  <c r="BI487" i="1"/>
  <c r="AV486" i="1"/>
  <c r="AH486" i="1"/>
  <c r="K492" i="19"/>
  <c r="G491" i="19"/>
  <c r="G837" i="19" s="1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J838" i="19" s="1"/>
  <c r="B492" i="19"/>
  <c r="F491" i="19"/>
  <c r="F837" i="19" s="1"/>
  <c r="K490" i="19"/>
  <c r="L488" i="19"/>
  <c r="D488" i="19"/>
  <c r="H487" i="19"/>
  <c r="B488" i="22"/>
  <c r="AS488" i="1"/>
  <c r="H490" i="19"/>
  <c r="H836" i="19" s="1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E835" i="19" s="1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H829" i="19" s="1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F829" i="19" s="1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G831" i="19" s="1"/>
  <c r="E483" i="19"/>
  <c r="H482" i="19"/>
  <c r="H828" i="19" s="1"/>
  <c r="H481" i="19"/>
  <c r="H827" i="19" s="1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F828" i="19" s="1"/>
  <c r="Z480" i="1"/>
  <c r="K481" i="19"/>
  <c r="AW480" i="1"/>
  <c r="C481" i="21"/>
  <c r="BC479" i="1"/>
  <c r="AQ479" i="1"/>
  <c r="AE479" i="1"/>
  <c r="AI479" i="1"/>
  <c r="L486" i="19"/>
  <c r="F485" i="19"/>
  <c r="F831" i="19" s="1"/>
  <c r="D483" i="19"/>
  <c r="G481" i="19"/>
  <c r="C480" i="21"/>
  <c r="C481" i="22"/>
  <c r="BE483" i="1"/>
  <c r="C549" i="28"/>
  <c r="AB480" i="1"/>
  <c r="AQ485" i="1"/>
  <c r="AF485" i="1"/>
  <c r="AB485" i="1"/>
  <c r="F486" i="19"/>
  <c r="F832" i="19" s="1"/>
  <c r="Q485" i="1"/>
  <c r="R485" i="1" s="1"/>
  <c r="AV485" i="1"/>
  <c r="J485" i="19"/>
  <c r="J831" i="19" s="1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AZ479" i="1"/>
  <c r="M480" i="19"/>
  <c r="K486" i="19"/>
  <c r="B486" i="19"/>
  <c r="E485" i="19"/>
  <c r="E831" i="19" s="1"/>
  <c r="H484" i="19"/>
  <c r="H830" i="19" s="1"/>
  <c r="L483" i="19"/>
  <c r="D482" i="19"/>
  <c r="H480" i="19"/>
  <c r="H826" i="19" s="1"/>
  <c r="B480" i="21"/>
  <c r="G483" i="22"/>
  <c r="B546" i="28"/>
  <c r="BB485" i="1"/>
  <c r="BJ483" i="1"/>
  <c r="AH484" i="1"/>
  <c r="F484" i="19"/>
  <c r="F830" i="19" s="1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J823" i="19" s="1"/>
  <c r="C476" i="23"/>
  <c r="BF475" i="1"/>
  <c r="AR474" i="1"/>
  <c r="Q472" i="1"/>
  <c r="R472" i="1" s="1"/>
  <c r="F473" i="19"/>
  <c r="F819" i="19" s="1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F825" i="19" s="1"/>
  <c r="J478" i="19"/>
  <c r="E477" i="19"/>
  <c r="E823" i="19" s="1"/>
  <c r="J476" i="19"/>
  <c r="J822" i="19" s="1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F823" i="19" s="1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H824" i="19" s="1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F824" i="19" s="1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H820" i="19" s="1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N641" i="28" l="1"/>
  <c r="M641" i="28"/>
  <c r="D633" i="28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J824" i="19"/>
  <c r="M486" i="19"/>
  <c r="G832" i="19"/>
  <c r="L562" i="28"/>
  <c r="H491" i="23"/>
  <c r="I489" i="23"/>
  <c r="B499" i="23"/>
  <c r="H497" i="22"/>
  <c r="H842" i="19"/>
  <c r="I496" i="23"/>
  <c r="E502" i="23"/>
  <c r="B504" i="22"/>
  <c r="E512" i="23"/>
  <c r="J578" i="28"/>
  <c r="J854" i="19"/>
  <c r="K581" i="28"/>
  <c r="B512" i="22"/>
  <c r="B508" i="21"/>
  <c r="G591" i="28"/>
  <c r="G865" i="19"/>
  <c r="B526" i="23"/>
  <c r="J525" i="22"/>
  <c r="I526" i="22"/>
  <c r="J871" i="19"/>
  <c r="B535" i="23"/>
  <c r="H608" i="28"/>
  <c r="H881" i="19"/>
  <c r="H536" i="21"/>
  <c r="H536" i="22"/>
  <c r="H610" i="28"/>
  <c r="H617" i="28" s="1"/>
  <c r="H531" i="22"/>
  <c r="H877" i="19"/>
  <c r="K530" i="22"/>
  <c r="I535" i="23"/>
  <c r="K536" i="22"/>
  <c r="L610" i="28"/>
  <c r="L617" i="28" s="1"/>
  <c r="K536" i="21"/>
  <c r="J529" i="22"/>
  <c r="G477" i="22"/>
  <c r="G822" i="19"/>
  <c r="K474" i="21"/>
  <c r="H485" i="23"/>
  <c r="I485" i="23"/>
  <c r="M493" i="19"/>
  <c r="E839" i="19"/>
  <c r="M488" i="19"/>
  <c r="E834" i="19"/>
  <c r="F489" i="22"/>
  <c r="F834" i="19"/>
  <c r="K492" i="22"/>
  <c r="O499" i="19"/>
  <c r="J845" i="19"/>
  <c r="D498" i="21"/>
  <c r="K570" i="28"/>
  <c r="M505" i="19"/>
  <c r="E851" i="19"/>
  <c r="K506" i="22"/>
  <c r="H583" i="28"/>
  <c r="H858" i="19"/>
  <c r="L583" i="28"/>
  <c r="J512" i="22"/>
  <c r="F518" i="22"/>
  <c r="F863" i="19"/>
  <c r="E522" i="22"/>
  <c r="E867" i="19"/>
  <c r="G586" i="28"/>
  <c r="G861" i="19"/>
  <c r="G596" i="28"/>
  <c r="G869" i="19"/>
  <c r="F599" i="28"/>
  <c r="F872" i="19"/>
  <c r="E533" i="22"/>
  <c r="E878" i="19"/>
  <c r="N529" i="19"/>
  <c r="H875" i="19"/>
  <c r="N615" i="28"/>
  <c r="M615" i="28"/>
  <c r="K610" i="28"/>
  <c r="K617" i="28" s="1"/>
  <c r="E477" i="23"/>
  <c r="J480" i="22"/>
  <c r="F475" i="22"/>
  <c r="F820" i="19"/>
  <c r="O486" i="19"/>
  <c r="J832" i="19"/>
  <c r="H488" i="21"/>
  <c r="H833" i="19"/>
  <c r="D491" i="22"/>
  <c r="M490" i="19"/>
  <c r="E836" i="19"/>
  <c r="D501" i="22"/>
  <c r="H501" i="21"/>
  <c r="H846" i="19"/>
  <c r="G505" i="22"/>
  <c r="G850" i="19"/>
  <c r="G507" i="23"/>
  <c r="N513" i="19"/>
  <c r="E859" i="19"/>
  <c r="M514" i="19"/>
  <c r="E860" i="19"/>
  <c r="N511" i="19"/>
  <c r="E857" i="19"/>
  <c r="E518" i="21"/>
  <c r="E863" i="19"/>
  <c r="I518" i="21"/>
  <c r="J863" i="19"/>
  <c r="D529" i="21"/>
  <c r="D524" i="22"/>
  <c r="H526" i="22"/>
  <c r="H872" i="19"/>
  <c r="E607" i="28"/>
  <c r="E880" i="19"/>
  <c r="B534" i="22"/>
  <c r="E531" i="21"/>
  <c r="E876" i="19"/>
  <c r="B608" i="28"/>
  <c r="B610" i="28"/>
  <c r="B617" i="28" s="1"/>
  <c r="N612" i="28"/>
  <c r="M612" i="28"/>
  <c r="J536" i="22"/>
  <c r="E479" i="21"/>
  <c r="E824" i="19"/>
  <c r="G475" i="23"/>
  <c r="F479" i="23"/>
  <c r="H825" i="19"/>
  <c r="H477" i="21"/>
  <c r="H823" i="19"/>
  <c r="I476" i="23"/>
  <c r="H482" i="23"/>
  <c r="B481" i="23"/>
  <c r="J550" i="28"/>
  <c r="J829" i="19"/>
  <c r="G488" i="22"/>
  <c r="G833" i="19"/>
  <c r="F488" i="23"/>
  <c r="H559" i="28"/>
  <c r="H837" i="19"/>
  <c r="K501" i="22"/>
  <c r="H499" i="21"/>
  <c r="H844" i="19"/>
  <c r="G496" i="21"/>
  <c r="G841" i="19"/>
  <c r="M496" i="19"/>
  <c r="E842" i="19"/>
  <c r="B507" i="21"/>
  <c r="D509" i="22"/>
  <c r="K529" i="22"/>
  <c r="K524" i="22"/>
  <c r="D532" i="21"/>
  <c r="J607" i="28"/>
  <c r="J879" i="19"/>
  <c r="B532" i="22"/>
  <c r="C533" i="23"/>
  <c r="B536" i="21"/>
  <c r="AO535" i="1"/>
  <c r="BA535" i="1"/>
  <c r="L540" i="28"/>
  <c r="E550" i="28"/>
  <c r="E829" i="19"/>
  <c r="D485" i="21"/>
  <c r="B491" i="23"/>
  <c r="D487" i="23"/>
  <c r="F833" i="19"/>
  <c r="H495" i="21"/>
  <c r="H840" i="19"/>
  <c r="N497" i="19"/>
  <c r="E843" i="19"/>
  <c r="I498" i="23"/>
  <c r="J507" i="22"/>
  <c r="B501" i="23"/>
  <c r="G508" i="21"/>
  <c r="G853" i="19"/>
  <c r="B509" i="23"/>
  <c r="N510" i="19"/>
  <c r="H856" i="19"/>
  <c r="I513" i="22"/>
  <c r="J858" i="19"/>
  <c r="H519" i="21"/>
  <c r="H864" i="19"/>
  <c r="I520" i="23"/>
  <c r="B596" i="28"/>
  <c r="E599" i="28"/>
  <c r="E872" i="19"/>
  <c r="O523" i="19"/>
  <c r="J869" i="19"/>
  <c r="H525" i="22"/>
  <c r="H870" i="19"/>
  <c r="J523" i="22"/>
  <c r="F535" i="21"/>
  <c r="F880" i="19"/>
  <c r="I532" i="22"/>
  <c r="J877" i="19"/>
  <c r="I531" i="23"/>
  <c r="D536" i="22"/>
  <c r="D610" i="28"/>
  <c r="D536" i="21"/>
  <c r="I482" i="22"/>
  <c r="J827" i="19"/>
  <c r="G482" i="21"/>
  <c r="G827" i="19"/>
  <c r="H486" i="21"/>
  <c r="H831" i="19"/>
  <c r="J494" i="21"/>
  <c r="I491" i="21"/>
  <c r="J836" i="19"/>
  <c r="G493" i="22"/>
  <c r="G838" i="19"/>
  <c r="F493" i="21"/>
  <c r="F838" i="19"/>
  <c r="J566" i="28"/>
  <c r="J843" i="19"/>
  <c r="K505" i="21"/>
  <c r="E579" i="28"/>
  <c r="E854" i="19"/>
  <c r="F522" i="21"/>
  <c r="F867" i="19"/>
  <c r="D519" i="21"/>
  <c r="B519" i="23"/>
  <c r="B521" i="21"/>
  <c r="H515" i="23"/>
  <c r="N527" i="19"/>
  <c r="H873" i="19"/>
  <c r="B527" i="23"/>
  <c r="N533" i="19"/>
  <c r="H879" i="19"/>
  <c r="G535" i="23"/>
  <c r="J881" i="19"/>
  <c r="B529" i="23"/>
  <c r="I536" i="21"/>
  <c r="M475" i="19"/>
  <c r="E821" i="19"/>
  <c r="E539" i="28"/>
  <c r="E819" i="19"/>
  <c r="G546" i="28"/>
  <c r="G825" i="19"/>
  <c r="D481" i="22"/>
  <c r="F486" i="23"/>
  <c r="E481" i="21"/>
  <c r="E827" i="19"/>
  <c r="O491" i="19"/>
  <c r="E837" i="19"/>
  <c r="K508" i="21"/>
  <c r="F578" i="28"/>
  <c r="F853" i="19"/>
  <c r="G510" i="21"/>
  <c r="G855" i="19"/>
  <c r="F514" i="21"/>
  <c r="F859" i="19"/>
  <c r="J580" i="28"/>
  <c r="J856" i="19"/>
  <c r="C517" i="23"/>
  <c r="G526" i="21"/>
  <c r="G871" i="19"/>
  <c r="B522" i="22"/>
  <c r="H523" i="22"/>
  <c r="H869" i="19"/>
  <c r="J535" i="21"/>
  <c r="D535" i="22"/>
  <c r="G529" i="23"/>
  <c r="J875" i="19"/>
  <c r="J476" i="21"/>
  <c r="D479" i="22"/>
  <c r="F481" i="21"/>
  <c r="F826" i="19"/>
  <c r="B487" i="22"/>
  <c r="K548" i="28"/>
  <c r="O480" i="19"/>
  <c r="J826" i="19"/>
  <c r="E493" i="23"/>
  <c r="B493" i="21"/>
  <c r="G567" i="28"/>
  <c r="G844" i="19"/>
  <c r="E501" i="22"/>
  <c r="E846" i="19"/>
  <c r="B565" i="28"/>
  <c r="F500" i="21"/>
  <c r="F845" i="19"/>
  <c r="E503" i="21"/>
  <c r="E848" i="19"/>
  <c r="I507" i="22"/>
  <c r="J852" i="19"/>
  <c r="G504" i="23"/>
  <c r="I510" i="23"/>
  <c r="B514" i="22"/>
  <c r="F509" i="21"/>
  <c r="F855" i="19"/>
  <c r="H513" i="23"/>
  <c r="J517" i="21"/>
  <c r="O522" i="19"/>
  <c r="J868" i="19"/>
  <c r="E596" i="28"/>
  <c r="E870" i="19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M608" i="28" s="1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33" i="28" l="1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C465" i="1"/>
  <c r="C466" i="19" s="1"/>
  <c r="E465" i="1"/>
  <c r="D466" i="19" s="1"/>
  <c r="G465" i="1"/>
  <c r="E466" i="19" s="1"/>
  <c r="E812" i="19" s="1"/>
  <c r="H465" i="1"/>
  <c r="F466" i="19" s="1"/>
  <c r="F812" i="19" s="1"/>
  <c r="I465" i="1"/>
  <c r="G466" i="19" s="1"/>
  <c r="G812" i="19" s="1"/>
  <c r="J465" i="1"/>
  <c r="H466" i="19" s="1"/>
  <c r="H812" i="19" s="1"/>
  <c r="K465" i="1"/>
  <c r="I466" i="19" s="1"/>
  <c r="I530" i="28" s="1"/>
  <c r="M465" i="1"/>
  <c r="J466" i="19" s="1"/>
  <c r="J812" i="19" s="1"/>
  <c r="N465" i="1"/>
  <c r="K466" i="19" s="1"/>
  <c r="O465" i="1"/>
  <c r="B466" i="1"/>
  <c r="C466" i="1"/>
  <c r="C467" i="19" s="1"/>
  <c r="E466" i="1"/>
  <c r="D467" i="19" s="1"/>
  <c r="G466" i="1"/>
  <c r="E467" i="19" s="1"/>
  <c r="E813" i="19" s="1"/>
  <c r="H466" i="1"/>
  <c r="F467" i="19" s="1"/>
  <c r="F813" i="19" s="1"/>
  <c r="I466" i="1"/>
  <c r="G467" i="19" s="1"/>
  <c r="G813" i="19" s="1"/>
  <c r="J466" i="1"/>
  <c r="K466" i="1"/>
  <c r="I467" i="19" s="1"/>
  <c r="I531" i="28" s="1"/>
  <c r="M466" i="1"/>
  <c r="J467" i="19" s="1"/>
  <c r="J813" i="19" s="1"/>
  <c r="N466" i="1"/>
  <c r="K467" i="19" s="1"/>
  <c r="O466" i="1"/>
  <c r="L467" i="19" s="1"/>
  <c r="B467" i="1"/>
  <c r="B468" i="19" s="1"/>
  <c r="C467" i="1"/>
  <c r="C468" i="19" s="1"/>
  <c r="E467" i="1"/>
  <c r="G467" i="1"/>
  <c r="H467" i="1"/>
  <c r="AB467" i="1" s="1"/>
  <c r="I467" i="1"/>
  <c r="G468" i="19" s="1"/>
  <c r="G814" i="19" s="1"/>
  <c r="J467" i="1"/>
  <c r="H468" i="19" s="1"/>
  <c r="H814" i="19" s="1"/>
  <c r="K467" i="1"/>
  <c r="I468" i="19" s="1"/>
  <c r="I532" i="28" s="1"/>
  <c r="M467" i="1"/>
  <c r="J468" i="19" s="1"/>
  <c r="J814" i="19" s="1"/>
  <c r="N467" i="1"/>
  <c r="K468" i="19" s="1"/>
  <c r="O467" i="1"/>
  <c r="B468" i="1"/>
  <c r="C468" i="1"/>
  <c r="C469" i="19" s="1"/>
  <c r="E468" i="1"/>
  <c r="G468" i="1"/>
  <c r="E469" i="19" s="1"/>
  <c r="E815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C469" i="1"/>
  <c r="C470" i="19" s="1"/>
  <c r="E469" i="1"/>
  <c r="G469" i="1"/>
  <c r="H469" i="1"/>
  <c r="F470" i="19" s="1"/>
  <c r="F816" i="19" s="1"/>
  <c r="I469" i="1"/>
  <c r="G470" i="19" s="1"/>
  <c r="G816" i="19" s="1"/>
  <c r="J469" i="1"/>
  <c r="H470" i="19" s="1"/>
  <c r="H816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E817" i="19" s="1"/>
  <c r="H470" i="1"/>
  <c r="Q470" i="1" s="1"/>
  <c r="I470" i="1"/>
  <c r="G471" i="19" s="1"/>
  <c r="G817" i="19" s="1"/>
  <c r="J470" i="1"/>
  <c r="H471" i="19" s="1"/>
  <c r="H817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C458" i="1"/>
  <c r="C459" i="19" s="1"/>
  <c r="E458" i="1"/>
  <c r="G458" i="1"/>
  <c r="E459" i="19" s="1"/>
  <c r="E805" i="19" s="1"/>
  <c r="H458" i="1"/>
  <c r="F459" i="19" s="1"/>
  <c r="F805" i="19" s="1"/>
  <c r="I458" i="1"/>
  <c r="G459" i="19" s="1"/>
  <c r="G805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C459" i="1"/>
  <c r="C460" i="19" s="1"/>
  <c r="E459" i="1"/>
  <c r="G459" i="1"/>
  <c r="H459" i="1"/>
  <c r="I459" i="1"/>
  <c r="G460" i="19" s="1"/>
  <c r="G806" i="19" s="1"/>
  <c r="J459" i="1"/>
  <c r="H460" i="19" s="1"/>
  <c r="H806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F807" i="19" s="1"/>
  <c r="I460" i="1"/>
  <c r="G461" i="19" s="1"/>
  <c r="G807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J808" i="19" s="1"/>
  <c r="N461" i="1"/>
  <c r="K462" i="19" s="1"/>
  <c r="O461" i="1"/>
  <c r="B462" i="1"/>
  <c r="B463" i="19" s="1"/>
  <c r="C462" i="1"/>
  <c r="C463" i="19" s="1"/>
  <c r="E462" i="1"/>
  <c r="G462" i="1"/>
  <c r="E463" i="19" s="1"/>
  <c r="E809" i="19" s="1"/>
  <c r="H462" i="1"/>
  <c r="F463" i="19" s="1"/>
  <c r="F809" i="19" s="1"/>
  <c r="I462" i="1"/>
  <c r="G463" i="19" s="1"/>
  <c r="G809" i="19" s="1"/>
  <c r="J462" i="1"/>
  <c r="K462" i="1"/>
  <c r="I463" i="19" s="1"/>
  <c r="I526" i="28" s="1"/>
  <c r="M462" i="1"/>
  <c r="J463" i="19" s="1"/>
  <c r="J809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J810" i="19" s="1"/>
  <c r="N463" i="1"/>
  <c r="K464" i="19" s="1"/>
  <c r="O463" i="1"/>
  <c r="B464" i="1"/>
  <c r="B465" i="19" s="1"/>
  <c r="C464" i="1"/>
  <c r="C465" i="19" s="1"/>
  <c r="E464" i="1"/>
  <c r="D465" i="19" s="1"/>
  <c r="G464" i="1"/>
  <c r="E465" i="19" s="1"/>
  <c r="E811" i="19" s="1"/>
  <c r="H464" i="1"/>
  <c r="I464" i="1"/>
  <c r="G465" i="19" s="1"/>
  <c r="G811" i="19" s="1"/>
  <c r="J464" i="1"/>
  <c r="H465" i="19" s="1"/>
  <c r="H811" i="19" s="1"/>
  <c r="K464" i="1"/>
  <c r="I465" i="19" s="1"/>
  <c r="I528" i="28" s="1"/>
  <c r="M464" i="1"/>
  <c r="N464" i="1"/>
  <c r="Z464" i="1" s="1"/>
  <c r="O464" i="1"/>
  <c r="AC464" i="1" s="1"/>
  <c r="B457" i="1"/>
  <c r="B458" i="19" s="1"/>
  <c r="C457" i="1"/>
  <c r="C458" i="19" s="1"/>
  <c r="E457" i="1"/>
  <c r="G457" i="1"/>
  <c r="H457" i="1"/>
  <c r="AB457" i="1" s="1"/>
  <c r="I457" i="1"/>
  <c r="G458" i="19" s="1"/>
  <c r="G804" i="19" s="1"/>
  <c r="J457" i="1"/>
  <c r="K457" i="1"/>
  <c r="I458" i="19" s="1"/>
  <c r="I520" i="28" s="1"/>
  <c r="M457" i="1"/>
  <c r="J458" i="19" s="1"/>
  <c r="J804" i="19" s="1"/>
  <c r="N457" i="1"/>
  <c r="Z457" i="1" s="1"/>
  <c r="O457" i="1"/>
  <c r="L458" i="19" s="1"/>
  <c r="B455" i="1"/>
  <c r="B456" i="19" s="1"/>
  <c r="C455" i="1"/>
  <c r="C456" i="19" s="1"/>
  <c r="E455" i="1"/>
  <c r="D456" i="19" s="1"/>
  <c r="G455" i="1"/>
  <c r="H455" i="1"/>
  <c r="AB455" i="1" s="1"/>
  <c r="I455" i="1"/>
  <c r="J455" i="1"/>
  <c r="H456" i="19" s="1"/>
  <c r="H802" i="19" s="1"/>
  <c r="K455" i="1"/>
  <c r="I456" i="19" s="1"/>
  <c r="I518" i="28" s="1"/>
  <c r="M455" i="1"/>
  <c r="J456" i="19" s="1"/>
  <c r="J802" i="19" s="1"/>
  <c r="N455" i="1"/>
  <c r="O455" i="1"/>
  <c r="B456" i="1"/>
  <c r="C456" i="1"/>
  <c r="C457" i="19" s="1"/>
  <c r="E456" i="1"/>
  <c r="G456" i="1"/>
  <c r="H456" i="1"/>
  <c r="F457" i="19" s="1"/>
  <c r="F803" i="19" s="1"/>
  <c r="I456" i="1"/>
  <c r="G457" i="19" s="1"/>
  <c r="G803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H818" i="19" s="1"/>
  <c r="AU472" i="1"/>
  <c r="AI472" i="1"/>
  <c r="AH472" i="1"/>
  <c r="AT472" i="1"/>
  <c r="AC471" i="1"/>
  <c r="AX472" i="1"/>
  <c r="AL472" i="1"/>
  <c r="J472" i="19"/>
  <c r="J818" i="19" s="1"/>
  <c r="AJ472" i="1"/>
  <c r="AV472" i="1"/>
  <c r="B472" i="19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G818" i="19" s="1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F818" i="19" s="1"/>
  <c r="J471" i="19"/>
  <c r="J817" i="19" s="1"/>
  <c r="B471" i="19"/>
  <c r="K469" i="19"/>
  <c r="B467" i="19"/>
  <c r="E466" i="21"/>
  <c r="C467" i="23"/>
  <c r="AW465" i="1"/>
  <c r="E470" i="19"/>
  <c r="E816" i="19" s="1"/>
  <c r="J469" i="19"/>
  <c r="J815" i="19" s="1"/>
  <c r="B469" i="19"/>
  <c r="F468" i="19"/>
  <c r="F814" i="19" s="1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H815" i="19" s="1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F817" i="19" s="1"/>
  <c r="J470" i="19"/>
  <c r="J816" i="19" s="1"/>
  <c r="G469" i="19"/>
  <c r="G815" i="19" s="1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H808" i="19" s="1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F810" i="19" s="1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E806" i="19" s="1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H809" i="19" s="1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J806" i="19" s="1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H803" i="19" s="1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H804" i="19" s="1"/>
  <c r="BJ456" i="1"/>
  <c r="AS456" i="1"/>
  <c r="G457" i="22" l="1"/>
  <c r="G802" i="19"/>
  <c r="M457" i="19"/>
  <c r="E803" i="19"/>
  <c r="D463" i="23"/>
  <c r="D462" i="21"/>
  <c r="H532" i="28"/>
  <c r="H813" i="19"/>
  <c r="H528" i="28"/>
  <c r="H810" i="19"/>
  <c r="E464" i="21"/>
  <c r="E810" i="19"/>
  <c r="E533" i="28"/>
  <c r="E814" i="19"/>
  <c r="F471" i="23"/>
  <c r="B458" i="22"/>
  <c r="G464" i="23"/>
  <c r="G526" i="28"/>
  <c r="G808" i="19"/>
  <c r="B527" i="28"/>
  <c r="F534" i="28"/>
  <c r="F815" i="19"/>
  <c r="E472" i="22"/>
  <c r="E818" i="19"/>
  <c r="I462" i="22"/>
  <c r="J807" i="19"/>
  <c r="F524" i="28"/>
  <c r="F806" i="19"/>
  <c r="J530" i="28"/>
  <c r="J811" i="19"/>
  <c r="K525" i="28"/>
  <c r="B463" i="21"/>
  <c r="J522" i="28"/>
  <c r="J805" i="19"/>
  <c r="E463" i="21"/>
  <c r="E808" i="19"/>
  <c r="B467" i="23"/>
  <c r="O456" i="19"/>
  <c r="E802" i="19"/>
  <c r="M461" i="19"/>
  <c r="E807" i="19"/>
  <c r="F463" i="21"/>
  <c r="F808" i="19"/>
  <c r="K526" i="28"/>
  <c r="I458" i="22"/>
  <c r="J803" i="19"/>
  <c r="G458" i="23"/>
  <c r="I462" i="23"/>
  <c r="B470" i="21"/>
  <c r="D457" i="21"/>
  <c r="F457" i="21"/>
  <c r="F802" i="19"/>
  <c r="F466" i="21"/>
  <c r="F811" i="19"/>
  <c r="E460" i="23"/>
  <c r="H524" i="28"/>
  <c r="H807" i="19"/>
  <c r="K467" i="22"/>
  <c r="M458" i="19"/>
  <c r="E804" i="19"/>
  <c r="G465" i="22"/>
  <c r="G810" i="19"/>
  <c r="F522" i="28"/>
  <c r="F804" i="19"/>
  <c r="K530" i="28"/>
  <c r="H460" i="21"/>
  <c r="H805" i="19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G798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C452" i="1"/>
  <c r="C453" i="19" s="1"/>
  <c r="E452" i="1"/>
  <c r="D453" i="19" s="1"/>
  <c r="G452" i="1"/>
  <c r="E453" i="19" s="1"/>
  <c r="E799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F800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C449" i="1"/>
  <c r="C450" i="19" s="1"/>
  <c r="E449" i="1"/>
  <c r="G449" i="1"/>
  <c r="H449" i="1"/>
  <c r="F450" i="19" s="1"/>
  <c r="F796" i="19" s="1"/>
  <c r="I449" i="1"/>
  <c r="G450" i="19" s="1"/>
  <c r="G796" i="19" s="1"/>
  <c r="J449" i="1"/>
  <c r="H450" i="19" s="1"/>
  <c r="H796" i="19" s="1"/>
  <c r="K449" i="1"/>
  <c r="I450" i="19" s="1"/>
  <c r="I511" i="28" s="1"/>
  <c r="M449" i="1"/>
  <c r="J450" i="19" s="1"/>
  <c r="J796" i="19" s="1"/>
  <c r="N449" i="1"/>
  <c r="K450" i="19" s="1"/>
  <c r="O449" i="1"/>
  <c r="AC449" i="1" s="1"/>
  <c r="B450" i="1"/>
  <c r="B451" i="19" s="1"/>
  <c r="C450" i="1"/>
  <c r="C451" i="19" s="1"/>
  <c r="E450" i="1"/>
  <c r="G450" i="1"/>
  <c r="E451" i="19" s="1"/>
  <c r="E797" i="19" s="1"/>
  <c r="H450" i="1"/>
  <c r="F451" i="19" s="1"/>
  <c r="F797" i="19" s="1"/>
  <c r="I450" i="1"/>
  <c r="G451" i="19" s="1"/>
  <c r="G797" i="19" s="1"/>
  <c r="J450" i="1"/>
  <c r="H451" i="19" s="1"/>
  <c r="H797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E795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J794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E793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E792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F801" i="19" s="1"/>
  <c r="J454" i="19"/>
  <c r="J800" i="19" s="1"/>
  <c r="B454" i="19"/>
  <c r="J452" i="19"/>
  <c r="J798" i="19" s="1"/>
  <c r="B452" i="19"/>
  <c r="B453" i="23"/>
  <c r="G455" i="19"/>
  <c r="G801" i="19" s="1"/>
  <c r="AI453" i="1"/>
  <c r="E455" i="19"/>
  <c r="E801" i="19" s="1"/>
  <c r="I453" i="23"/>
  <c r="AV453" i="1"/>
  <c r="BE451" i="1"/>
  <c r="AQ451" i="1"/>
  <c r="L455" i="19"/>
  <c r="D455" i="19"/>
  <c r="H454" i="19"/>
  <c r="H800" i="19" s="1"/>
  <c r="H452" i="19"/>
  <c r="H798" i="19" s="1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G800" i="19" s="1"/>
  <c r="J453" i="19"/>
  <c r="J799" i="19" s="1"/>
  <c r="C454" i="21"/>
  <c r="C454" i="22"/>
  <c r="AQ454" i="1"/>
  <c r="BI453" i="1"/>
  <c r="BC452" i="1"/>
  <c r="AZ451" i="1"/>
  <c r="AL451" i="1"/>
  <c r="AG452" i="1"/>
  <c r="J455" i="19"/>
  <c r="J801" i="19" s="1"/>
  <c r="B455" i="19"/>
  <c r="F452" i="19"/>
  <c r="F798" i="19" s="1"/>
  <c r="D453" i="21"/>
  <c r="D453" i="22"/>
  <c r="AI454" i="1"/>
  <c r="BB452" i="1"/>
  <c r="AQ452" i="1"/>
  <c r="AX451" i="1"/>
  <c r="AK451" i="1"/>
  <c r="E454" i="19"/>
  <c r="E800" i="19" s="1"/>
  <c r="H453" i="19"/>
  <c r="H799" i="19" s="1"/>
  <c r="E452" i="19"/>
  <c r="E798" i="19" s="1"/>
  <c r="K453" i="21"/>
  <c r="C453" i="21"/>
  <c r="K453" i="22"/>
  <c r="AH454" i="1"/>
  <c r="AU454" i="1"/>
  <c r="BG453" i="1"/>
  <c r="AH453" i="1"/>
  <c r="BI451" i="1"/>
  <c r="AW451" i="1"/>
  <c r="AJ451" i="1"/>
  <c r="H455" i="19"/>
  <c r="H801" i="19" s="1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797" i="19" s="1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H794" i="19" s="1"/>
  <c r="AQ447" i="1"/>
  <c r="AT446" i="1"/>
  <c r="BD445" i="1"/>
  <c r="BJ446" i="1"/>
  <c r="BB447" i="1"/>
  <c r="AS447" i="1"/>
  <c r="AG447" i="1"/>
  <c r="G448" i="19"/>
  <c r="G794" i="19" s="1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F793" i="19" s="1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J792" i="19" s="1"/>
  <c r="BF445" i="1"/>
  <c r="G446" i="19"/>
  <c r="G792" i="19" s="1"/>
  <c r="AB445" i="1"/>
  <c r="BC445" i="1"/>
  <c r="AZ445" i="1"/>
  <c r="H450" i="22" l="1"/>
  <c r="H795" i="19"/>
  <c r="J449" i="21"/>
  <c r="M453" i="19"/>
  <c r="G799" i="19"/>
  <c r="D453" i="23"/>
  <c r="F799" i="19"/>
  <c r="J509" i="28"/>
  <c r="J793" i="19"/>
  <c r="G449" i="23"/>
  <c r="J795" i="19"/>
  <c r="F450" i="22"/>
  <c r="F795" i="19"/>
  <c r="I454" i="23"/>
  <c r="B451" i="23"/>
  <c r="D509" i="28"/>
  <c r="M509" i="28" s="1"/>
  <c r="F446" i="23"/>
  <c r="H792" i="19"/>
  <c r="D446" i="23"/>
  <c r="F792" i="19"/>
  <c r="N447" i="19"/>
  <c r="H793" i="19"/>
  <c r="I448" i="23"/>
  <c r="O450" i="19"/>
  <c r="E796" i="19"/>
  <c r="D450" i="22"/>
  <c r="K452" i="21"/>
  <c r="B515" i="28"/>
  <c r="M515" i="28" s="1"/>
  <c r="M447" i="19"/>
  <c r="G793" i="19"/>
  <c r="G511" i="28"/>
  <c r="G795" i="19"/>
  <c r="J452" i="21"/>
  <c r="I449" i="23"/>
  <c r="J453" i="22"/>
  <c r="E509" i="28"/>
  <c r="E794" i="19"/>
  <c r="D448" i="23"/>
  <c r="F794" i="19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G791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E790" i="19" s="1"/>
  <c r="H443" i="1"/>
  <c r="AB443" i="1" s="1"/>
  <c r="I443" i="1"/>
  <c r="G444" i="19" s="1"/>
  <c r="G790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J791" i="19" s="1"/>
  <c r="AV445" i="1"/>
  <c r="AJ445" i="1"/>
  <c r="B445" i="19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H791" i="19" s="1"/>
  <c r="AX444" i="1"/>
  <c r="AL444" i="1"/>
  <c r="AK444" i="1"/>
  <c r="AW444" i="1"/>
  <c r="AH444" i="1"/>
  <c r="AJ444" i="1"/>
  <c r="AQ444" i="1"/>
  <c r="F445" i="19"/>
  <c r="F791" i="19" s="1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F790" i="19" s="1"/>
  <c r="BC443" i="1"/>
  <c r="K444" i="19"/>
  <c r="AA443" i="1"/>
  <c r="J444" i="19"/>
  <c r="J790" i="19" s="1"/>
  <c r="H444" i="19"/>
  <c r="H790" i="19" s="1"/>
  <c r="BD443" i="1"/>
  <c r="C445" i="23" l="1"/>
  <c r="C444" i="23"/>
  <c r="B445" i="22"/>
  <c r="E445" i="22"/>
  <c r="E791" i="19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E788" i="19" s="1"/>
  <c r="H441" i="1"/>
  <c r="I441" i="1"/>
  <c r="J441" i="1"/>
  <c r="K441" i="1"/>
  <c r="I442" i="19" s="1"/>
  <c r="I502" i="28" s="1"/>
  <c r="M441" i="1"/>
  <c r="J442" i="19" s="1"/>
  <c r="J788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E787" i="19" s="1"/>
  <c r="H440" i="1"/>
  <c r="Q440" i="1" s="1"/>
  <c r="I440" i="1"/>
  <c r="G441" i="19" s="1"/>
  <c r="G787" i="19" s="1"/>
  <c r="J440" i="1"/>
  <c r="K440" i="1"/>
  <c r="I441" i="19" s="1"/>
  <c r="I501" i="28" s="1"/>
  <c r="M440" i="1"/>
  <c r="J441" i="19" s="1"/>
  <c r="J787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G786" i="19" s="1"/>
  <c r="J439" i="1"/>
  <c r="K439" i="1"/>
  <c r="I440" i="19" s="1"/>
  <c r="I500" i="28" s="1"/>
  <c r="M439" i="1"/>
  <c r="J440" i="19" s="1"/>
  <c r="J786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E783" i="19" s="1"/>
  <c r="H436" i="1"/>
  <c r="F437" i="19" s="1"/>
  <c r="F783" i="19" s="1"/>
  <c r="I436" i="1"/>
  <c r="J436" i="1"/>
  <c r="H437" i="19" s="1"/>
  <c r="H783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E782" i="19" s="1"/>
  <c r="H435" i="1"/>
  <c r="F436" i="19" s="1"/>
  <c r="F782" i="19" s="1"/>
  <c r="I435" i="1"/>
  <c r="G436" i="19" s="1"/>
  <c r="G782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E781" i="19" s="1"/>
  <c r="H434" i="1"/>
  <c r="Q434" i="1" s="1"/>
  <c r="I434" i="1"/>
  <c r="G435" i="19" s="1"/>
  <c r="G781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E780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E778" i="19" s="1"/>
  <c r="H431" i="1"/>
  <c r="AB431" i="1" s="1"/>
  <c r="I431" i="1"/>
  <c r="G432" i="19" s="1"/>
  <c r="G778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E779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F789" i="19" s="1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F788" i="19" s="1"/>
  <c r="AJ441" i="1"/>
  <c r="H443" i="19"/>
  <c r="H789" i="19" s="1"/>
  <c r="AS441" i="1"/>
  <c r="AG441" i="1"/>
  <c r="G443" i="19"/>
  <c r="G789" i="19" s="1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H788" i="19" s="1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F787" i="19" s="1"/>
  <c r="AX440" i="1"/>
  <c r="AF440" i="1"/>
  <c r="AT439" i="1"/>
  <c r="H440" i="19"/>
  <c r="H786" i="19" s="1"/>
  <c r="BD440" i="1"/>
  <c r="AU440" i="1"/>
  <c r="AK440" i="1"/>
  <c r="D441" i="19"/>
  <c r="BC440" i="1"/>
  <c r="F440" i="19"/>
  <c r="F786" i="19" s="1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E785" i="19" s="1"/>
  <c r="L439" i="19"/>
  <c r="BI438" i="1"/>
  <c r="AT438" i="1"/>
  <c r="F439" i="19"/>
  <c r="F785" i="19" s="1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E784" i="19" s="1"/>
  <c r="AX438" i="1"/>
  <c r="AI438" i="1"/>
  <c r="AI437" i="1"/>
  <c r="J439" i="19"/>
  <c r="B439" i="19"/>
  <c r="D439" i="21"/>
  <c r="AR437" i="1"/>
  <c r="BJ438" i="1"/>
  <c r="AH438" i="1"/>
  <c r="H439" i="19"/>
  <c r="H785" i="19" s="1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J784" i="19" s="1"/>
  <c r="C438" i="21"/>
  <c r="G437" i="19"/>
  <c r="AL436" i="1"/>
  <c r="AX437" i="1"/>
  <c r="AK437" i="1"/>
  <c r="H438" i="19"/>
  <c r="H784" i="19" s="1"/>
  <c r="BI437" i="1"/>
  <c r="AW437" i="1"/>
  <c r="G438" i="19"/>
  <c r="G784" i="19" s="1"/>
  <c r="C438" i="22"/>
  <c r="C438" i="23"/>
  <c r="BI436" i="1"/>
  <c r="AV436" i="1"/>
  <c r="AE436" i="1"/>
  <c r="AV437" i="1"/>
  <c r="F438" i="19"/>
  <c r="F784" i="19" s="1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J783" i="19" s="1"/>
  <c r="B437" i="19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J782" i="19" s="1"/>
  <c r="B436" i="19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J781" i="19" s="1"/>
  <c r="AF433" i="1"/>
  <c r="AO433" i="1" s="1"/>
  <c r="R433" i="1"/>
  <c r="F434" i="19"/>
  <c r="F780" i="19" s="1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H781" i="19" s="1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H780" i="19" s="1"/>
  <c r="C493" i="28"/>
  <c r="AE433" i="1"/>
  <c r="E434" i="21"/>
  <c r="AW433" i="1"/>
  <c r="AV433" i="1"/>
  <c r="BE433" i="1"/>
  <c r="BD433" i="1"/>
  <c r="AB433" i="1"/>
  <c r="J434" i="19"/>
  <c r="J780" i="19" s="1"/>
  <c r="B434" i="19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AZ432" i="1"/>
  <c r="BD431" i="1"/>
  <c r="M432" i="19"/>
  <c r="E433" i="22"/>
  <c r="E433" i="21"/>
  <c r="E492" i="28"/>
  <c r="F432" i="19"/>
  <c r="F778" i="19" s="1"/>
  <c r="Q431" i="1"/>
  <c r="R431" i="1" s="1"/>
  <c r="C433" i="22"/>
  <c r="BH431" i="1"/>
  <c r="H433" i="19"/>
  <c r="H779" i="19" s="1"/>
  <c r="L432" i="19"/>
  <c r="D432" i="19"/>
  <c r="K432" i="19"/>
  <c r="F433" i="19"/>
  <c r="F779" i="19" s="1"/>
  <c r="J432" i="19"/>
  <c r="B432" i="19"/>
  <c r="C492" i="28"/>
  <c r="AF432" i="1"/>
  <c r="AO432" i="1" s="1"/>
  <c r="R432" i="1"/>
  <c r="BE431" i="1"/>
  <c r="BG432" i="1"/>
  <c r="AI432" i="1"/>
  <c r="L433" i="19"/>
  <c r="D433" i="19"/>
  <c r="H432" i="19"/>
  <c r="H778" i="19" s="1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780" i="19"/>
  <c r="G433" i="22"/>
  <c r="G779" i="19"/>
  <c r="B498" i="28"/>
  <c r="G502" i="28"/>
  <c r="G788" i="19"/>
  <c r="E443" i="22"/>
  <c r="E789" i="19"/>
  <c r="E432" i="23"/>
  <c r="I438" i="23"/>
  <c r="D493" i="28"/>
  <c r="N493" i="28" s="1"/>
  <c r="O432" i="19"/>
  <c r="J778" i="19"/>
  <c r="B435" i="22"/>
  <c r="H437" i="21"/>
  <c r="H782" i="19"/>
  <c r="D436" i="22"/>
  <c r="K437" i="22"/>
  <c r="B501" i="28"/>
  <c r="D443" i="22"/>
  <c r="O433" i="19"/>
  <c r="J779" i="19"/>
  <c r="F495" i="28"/>
  <c r="F781" i="19"/>
  <c r="J500" i="28"/>
  <c r="J785" i="19"/>
  <c r="K436" i="22"/>
  <c r="I439" i="23"/>
  <c r="H439" i="23"/>
  <c r="N441" i="19"/>
  <c r="H787" i="19"/>
  <c r="E439" i="23"/>
  <c r="G785" i="19"/>
  <c r="K501" i="28"/>
  <c r="I443" i="21"/>
  <c r="J789" i="19"/>
  <c r="L503" i="28"/>
  <c r="G437" i="21"/>
  <c r="G783" i="19"/>
  <c r="G440" i="23"/>
  <c r="D437" i="21"/>
  <c r="E501" i="28"/>
  <c r="E786" i="19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J776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E775" i="19" s="1"/>
  <c r="H428" i="1"/>
  <c r="F429" i="19" s="1"/>
  <c r="F775" i="19" s="1"/>
  <c r="I428" i="1"/>
  <c r="G429" i="19" s="1"/>
  <c r="G775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E774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E777" i="19" s="1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H777" i="19" s="1"/>
  <c r="AF429" i="1"/>
  <c r="AO429" i="1" s="1"/>
  <c r="G431" i="19"/>
  <c r="G777" i="19" s="1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F777" i="19" s="1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J777" i="19" s="1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H776" i="19" s="1"/>
  <c r="B430" i="21"/>
  <c r="BJ428" i="1"/>
  <c r="AW429" i="1"/>
  <c r="AJ429" i="1"/>
  <c r="G430" i="19"/>
  <c r="G776" i="19" s="1"/>
  <c r="BF428" i="1"/>
  <c r="AV429" i="1"/>
  <c r="AH429" i="1"/>
  <c r="AE429" i="1"/>
  <c r="F430" i="19"/>
  <c r="F776" i="19" s="1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H775" i="19" s="1"/>
  <c r="B429" i="21"/>
  <c r="D429" i="23"/>
  <c r="BE427" i="1"/>
  <c r="BH427" i="1"/>
  <c r="J428" i="19"/>
  <c r="J774" i="19" s="1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H774" i="19" s="1"/>
  <c r="BJ427" i="1"/>
  <c r="G428" i="19"/>
  <c r="BC427" i="1"/>
  <c r="F428" i="19"/>
  <c r="BD427" i="1"/>
  <c r="AB427" i="1"/>
  <c r="AZ427" i="1"/>
  <c r="K488" i="28" l="1"/>
  <c r="B428" i="23"/>
  <c r="C431" i="23"/>
  <c r="G429" i="21"/>
  <c r="G774" i="19"/>
  <c r="O429" i="19"/>
  <c r="J775" i="19"/>
  <c r="O430" i="19"/>
  <c r="E776" i="19"/>
  <c r="F429" i="21"/>
  <c r="F774" i="19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E772" i="19" s="1"/>
  <c r="H425" i="1"/>
  <c r="Q425" i="1" s="1"/>
  <c r="I425" i="1"/>
  <c r="G426" i="19" s="1"/>
  <c r="G772" i="19" s="1"/>
  <c r="J425" i="1"/>
  <c r="H426" i="19" s="1"/>
  <c r="H772" i="19" s="1"/>
  <c r="K425" i="1"/>
  <c r="I426" i="19" s="1"/>
  <c r="I484" i="28" s="1"/>
  <c r="M425" i="1"/>
  <c r="N425" i="1"/>
  <c r="O425" i="1"/>
  <c r="B887" i="19" l="1"/>
  <c r="BI426" i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J773" i="19" s="1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H773" i="19" s="1"/>
  <c r="G427" i="19"/>
  <c r="G773" i="19" s="1"/>
  <c r="C427" i="22"/>
  <c r="AV426" i="1"/>
  <c r="AH426" i="1"/>
  <c r="AQ426" i="1"/>
  <c r="F427" i="19"/>
  <c r="F773" i="19" s="1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J772" i="19" s="1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F772" i="19"/>
  <c r="I426" i="23"/>
  <c r="E485" i="28"/>
  <c r="E773" i="19"/>
  <c r="B485" i="28"/>
  <c r="B888" i="19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F771" i="19" s="1"/>
  <c r="BD424" i="1"/>
  <c r="AS425" i="1"/>
  <c r="AG425" i="1"/>
  <c r="E425" i="19"/>
  <c r="E771" i="19" s="1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H771" i="19" s="1"/>
  <c r="G425" i="19"/>
  <c r="G771" i="19" s="1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B886" i="19"/>
  <c r="I426" i="22"/>
  <c r="J771" i="19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E770" i="19" s="1"/>
  <c r="H423" i="1"/>
  <c r="F424" i="19" s="1"/>
  <c r="F770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G769" i="19" s="1"/>
  <c r="J422" i="1"/>
  <c r="H423" i="19" s="1"/>
  <c r="H769" i="19" s="1"/>
  <c r="K422" i="1"/>
  <c r="I423" i="19" s="1"/>
  <c r="I480" i="28" s="1"/>
  <c r="M422" i="1"/>
  <c r="J423" i="19" s="1"/>
  <c r="J769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G768" i="19" s="1"/>
  <c r="J421" i="1"/>
  <c r="H422" i="19" s="1"/>
  <c r="H768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E767" i="19" s="1"/>
  <c r="H420" i="1"/>
  <c r="AB420" i="1" s="1"/>
  <c r="I420" i="1"/>
  <c r="G421" i="19" s="1"/>
  <c r="G767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E766" i="19" s="1"/>
  <c r="H419" i="1"/>
  <c r="I419" i="1"/>
  <c r="G420" i="19" s="1"/>
  <c r="G766" i="19" s="1"/>
  <c r="J419" i="1"/>
  <c r="H420" i="19" s="1"/>
  <c r="H766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E765" i="19" s="1"/>
  <c r="H418" i="1"/>
  <c r="I418" i="1"/>
  <c r="G419" i="19" s="1"/>
  <c r="G765" i="19" s="1"/>
  <c r="J418" i="1"/>
  <c r="H419" i="19" s="1"/>
  <c r="H765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E764" i="19" s="1"/>
  <c r="H417" i="1"/>
  <c r="Q417" i="1" s="1"/>
  <c r="I417" i="1"/>
  <c r="G418" i="19" s="1"/>
  <c r="G764" i="19" s="1"/>
  <c r="J417" i="1"/>
  <c r="K417" i="1"/>
  <c r="I418" i="19" s="1"/>
  <c r="I475" i="28" s="1"/>
  <c r="M417" i="1"/>
  <c r="N417" i="1"/>
  <c r="Z417" i="1" s="1"/>
  <c r="O417" i="1"/>
  <c r="AC417" i="1" s="1"/>
  <c r="B879" i="19" l="1"/>
  <c r="B881" i="19"/>
  <c r="AX423" i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J770" i="19" s="1"/>
  <c r="AH423" i="1"/>
  <c r="BD423" i="1"/>
  <c r="AU423" i="1"/>
  <c r="AK423" i="1"/>
  <c r="Z423" i="1"/>
  <c r="H424" i="19"/>
  <c r="H770" i="19" s="1"/>
  <c r="BJ423" i="1"/>
  <c r="AQ423" i="1"/>
  <c r="D421" i="19"/>
  <c r="BE423" i="1"/>
  <c r="AV423" i="1"/>
  <c r="AA423" i="1"/>
  <c r="BC423" i="1"/>
  <c r="AT423" i="1"/>
  <c r="G424" i="19"/>
  <c r="G770" i="19" s="1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F767" i="19" s="1"/>
  <c r="AH422" i="1"/>
  <c r="BH422" i="1"/>
  <c r="L423" i="19"/>
  <c r="D423" i="19"/>
  <c r="H423" i="22"/>
  <c r="BG420" i="1"/>
  <c r="F422" i="19"/>
  <c r="F768" i="19" s="1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E768" i="19" s="1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J766" i="19" s="1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F766" i="19" s="1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F765" i="19" s="1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J764" i="19"/>
  <c r="G419" i="23"/>
  <c r="J765" i="19"/>
  <c r="L477" i="28"/>
  <c r="B478" i="28"/>
  <c r="B882" i="19"/>
  <c r="F424" i="21"/>
  <c r="F769" i="19"/>
  <c r="I418" i="23"/>
  <c r="B420" i="22"/>
  <c r="B880" i="19"/>
  <c r="J421" i="22"/>
  <c r="O421" i="19"/>
  <c r="J767" i="19"/>
  <c r="B883" i="19"/>
  <c r="F422" i="23"/>
  <c r="G423" i="23"/>
  <c r="B885" i="19"/>
  <c r="I423" i="21"/>
  <c r="J768" i="19"/>
  <c r="N423" i="19"/>
  <c r="E769" i="19"/>
  <c r="E420" i="23"/>
  <c r="H419" i="21"/>
  <c r="H764" i="19"/>
  <c r="C421" i="23"/>
  <c r="D418" i="23"/>
  <c r="F764" i="19"/>
  <c r="N421" i="19"/>
  <c r="H767" i="19"/>
  <c r="B884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E763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J763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G762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F763" i="19" s="1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H763" i="19" s="1"/>
  <c r="B416" i="19"/>
  <c r="AR416" i="1"/>
  <c r="AF416" i="1"/>
  <c r="G417" i="19"/>
  <c r="G763" i="19" s="1"/>
  <c r="BJ416" i="1"/>
  <c r="AQ416" i="1"/>
  <c r="BI416" i="1"/>
  <c r="I416" i="23"/>
  <c r="E416" i="23"/>
  <c r="C416" i="23"/>
  <c r="BB415" i="1"/>
  <c r="BJ415" i="1"/>
  <c r="F416" i="19"/>
  <c r="F762" i="19" s="1"/>
  <c r="BI415" i="1"/>
  <c r="E416" i="19"/>
  <c r="BG415" i="1"/>
  <c r="BH415" i="1"/>
  <c r="BF415" i="1"/>
  <c r="R415" i="1"/>
  <c r="K416" i="19"/>
  <c r="AB415" i="1"/>
  <c r="BC415" i="1"/>
  <c r="AZ415" i="1"/>
  <c r="D417" i="22" l="1"/>
  <c r="B878" i="19"/>
  <c r="L475" i="28"/>
  <c r="B877" i="19"/>
  <c r="E474" i="28"/>
  <c r="E481" i="28" s="1"/>
  <c r="E762" i="19"/>
  <c r="J417" i="21"/>
  <c r="I417" i="22"/>
  <c r="J762" i="19"/>
  <c r="F416" i="23"/>
  <c r="H762" i="19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E761" i="19" s="1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F761" i="19" s="1"/>
  <c r="BI414" i="1"/>
  <c r="BE414" i="1"/>
  <c r="BH414" i="1"/>
  <c r="B415" i="19"/>
  <c r="BB414" i="1"/>
  <c r="H415" i="19"/>
  <c r="H761" i="19" s="1"/>
  <c r="AA414" i="1"/>
  <c r="J415" i="19"/>
  <c r="J761" i="19" s="1"/>
  <c r="G415" i="19"/>
  <c r="G761" i="19" s="1"/>
  <c r="BD414" i="1"/>
  <c r="AB414" i="1"/>
  <c r="AZ414" i="1"/>
  <c r="B876" i="19" l="1"/>
  <c r="N481" i="28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E759" i="19" s="1"/>
  <c r="H412" i="1"/>
  <c r="Q412" i="1" s="1"/>
  <c r="I412" i="1"/>
  <c r="G413" i="19" s="1"/>
  <c r="G759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G758" i="19" s="1"/>
  <c r="J411" i="1"/>
  <c r="H412" i="19" s="1"/>
  <c r="H758" i="19" s="1"/>
  <c r="K411" i="1"/>
  <c r="I412" i="19" s="1"/>
  <c r="I468" i="28" s="1"/>
  <c r="M411" i="1"/>
  <c r="N411" i="1"/>
  <c r="Z411" i="1" s="1"/>
  <c r="O411" i="1"/>
  <c r="AC411" i="1" s="1"/>
  <c r="B873" i="19" l="1"/>
  <c r="B874" i="19"/>
  <c r="AC412" i="1"/>
  <c r="J414" i="19"/>
  <c r="J760" i="19" s="1"/>
  <c r="AV414" i="1"/>
  <c r="AJ414" i="1"/>
  <c r="B414" i="19"/>
  <c r="AQ414" i="1"/>
  <c r="AE414" i="1"/>
  <c r="Z413" i="1"/>
  <c r="AW414" i="1"/>
  <c r="AK414" i="1"/>
  <c r="H414" i="19"/>
  <c r="H760" i="19" s="1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E760" i="19" s="1"/>
  <c r="C414" i="22"/>
  <c r="BB411" i="1"/>
  <c r="BF412" i="1"/>
  <c r="BE412" i="1"/>
  <c r="J413" i="19"/>
  <c r="J759" i="19" s="1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G760" i="19" s="1"/>
  <c r="BH411" i="1"/>
  <c r="F412" i="19"/>
  <c r="F758" i="19" s="1"/>
  <c r="BJ413" i="1"/>
  <c r="AE413" i="1"/>
  <c r="F414" i="19"/>
  <c r="F760" i="19" s="1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F759" i="19" s="1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J758" i="19" s="1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E757" i="19" s="1"/>
  <c r="H410" i="1"/>
  <c r="F411" i="19" s="1"/>
  <c r="F757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E756" i="19" s="1"/>
  <c r="H409" i="1"/>
  <c r="Q409" i="1" s="1"/>
  <c r="I409" i="1"/>
  <c r="G410" i="19" s="1"/>
  <c r="G756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G755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E754" i="19" s="1"/>
  <c r="H407" i="1"/>
  <c r="F408" i="19" s="1"/>
  <c r="F754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E753" i="19" s="1"/>
  <c r="H406" i="1"/>
  <c r="Q406" i="1" s="1"/>
  <c r="I406" i="1"/>
  <c r="J406" i="1"/>
  <c r="H407" i="19" s="1"/>
  <c r="H753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B870" i="19"/>
  <c r="B868" i="19"/>
  <c r="F412" i="23"/>
  <c r="M412" i="19"/>
  <c r="E758" i="19"/>
  <c r="G412" i="22"/>
  <c r="G757" i="19"/>
  <c r="B871" i="19"/>
  <c r="H413" i="22"/>
  <c r="H759" i="19"/>
  <c r="B414" i="21"/>
  <c r="B875" i="19"/>
  <c r="B869" i="19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H756" i="19" s="1"/>
  <c r="B410" i="21"/>
  <c r="BH409" i="1"/>
  <c r="AV409" i="1"/>
  <c r="AJ409" i="1"/>
  <c r="C410" i="22"/>
  <c r="H409" i="19"/>
  <c r="H755" i="19" s="1"/>
  <c r="AU409" i="1"/>
  <c r="AH409" i="1"/>
  <c r="F410" i="19"/>
  <c r="F756" i="19" s="1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J755" i="19" s="1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G753" i="19" s="1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H757" i="19"/>
  <c r="F408" i="22"/>
  <c r="F753" i="19"/>
  <c r="B872" i="19"/>
  <c r="G410" i="23"/>
  <c r="J756" i="19"/>
  <c r="I412" i="22"/>
  <c r="J757" i="19"/>
  <c r="E409" i="23"/>
  <c r="H410" i="23"/>
  <c r="J412" i="22"/>
  <c r="K412" i="22"/>
  <c r="N408" i="19"/>
  <c r="H754" i="19"/>
  <c r="F464" i="28"/>
  <c r="F755" i="19"/>
  <c r="E464" i="28"/>
  <c r="E755" i="19"/>
  <c r="O407" i="19"/>
  <c r="J753" i="19"/>
  <c r="O408" i="19"/>
  <c r="J754" i="19"/>
  <c r="D468" i="28"/>
  <c r="N468" i="28" s="1"/>
  <c r="M408" i="19"/>
  <c r="G754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G752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G751" i="19" s="1"/>
  <c r="J404" i="1"/>
  <c r="H405" i="19" s="1"/>
  <c r="H751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G750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E749" i="19" s="1"/>
  <c r="H402" i="1"/>
  <c r="Q402" i="1" s="1"/>
  <c r="I402" i="1"/>
  <c r="G403" i="19" s="1"/>
  <c r="G749" i="19" s="1"/>
  <c r="J402" i="1"/>
  <c r="H403" i="19" s="1"/>
  <c r="H749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J752" i="19"/>
  <c r="B867" i="19"/>
  <c r="B865" i="19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F752" i="19" s="1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F751" i="19" s="1"/>
  <c r="C460" i="28"/>
  <c r="BH404" i="1"/>
  <c r="AT404" i="1"/>
  <c r="AG404" i="1"/>
  <c r="BI404" i="1"/>
  <c r="E405" i="19"/>
  <c r="E751" i="19" s="1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J750" i="19" s="1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F750" i="19" s="1"/>
  <c r="AB403" i="1"/>
  <c r="AG403" i="1"/>
  <c r="E404" i="19"/>
  <c r="E750" i="19" s="1"/>
  <c r="J403" i="19"/>
  <c r="J749" i="19" s="1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F749" i="19" s="1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H752" i="19"/>
  <c r="J461" i="28"/>
  <c r="J751" i="19"/>
  <c r="B864" i="19"/>
  <c r="O406" i="19"/>
  <c r="E752" i="19"/>
  <c r="H459" i="28"/>
  <c r="H750" i="19"/>
  <c r="H405" i="23"/>
  <c r="B866" i="19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E747" i="19" s="1"/>
  <c r="H400" i="1"/>
  <c r="F401" i="19" s="1"/>
  <c r="F747" i="19" s="1"/>
  <c r="I400" i="1"/>
  <c r="G401" i="19" s="1"/>
  <c r="G747" i="19" s="1"/>
  <c r="J400" i="1"/>
  <c r="H401" i="19" s="1"/>
  <c r="H747" i="19" s="1"/>
  <c r="K400" i="1"/>
  <c r="I401" i="19" s="1"/>
  <c r="I455" i="28" s="1"/>
  <c r="M400" i="1"/>
  <c r="J401" i="19" s="1"/>
  <c r="J747" i="19" s="1"/>
  <c r="N400" i="1"/>
  <c r="Z400" i="1" s="1"/>
  <c r="O400" i="1"/>
  <c r="L401" i="19" s="1"/>
  <c r="B399" i="1"/>
  <c r="C399" i="1"/>
  <c r="C400" i="19" s="1"/>
  <c r="E399" i="1"/>
  <c r="G399" i="1"/>
  <c r="E400" i="19" s="1"/>
  <c r="E746" i="19" s="1"/>
  <c r="H399" i="1"/>
  <c r="Q399" i="1" s="1"/>
  <c r="I399" i="1"/>
  <c r="J399" i="1"/>
  <c r="H400" i="19" s="1"/>
  <c r="H746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E745" i="19" s="1"/>
  <c r="H398" i="1"/>
  <c r="Q398" i="1" s="1"/>
  <c r="I398" i="1"/>
  <c r="G399" i="19" s="1"/>
  <c r="G745" i="19" s="1"/>
  <c r="J398" i="1"/>
  <c r="K398" i="1"/>
  <c r="I399" i="19" s="1"/>
  <c r="I453" i="28" s="1"/>
  <c r="M398" i="1"/>
  <c r="J399" i="19" s="1"/>
  <c r="J745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E743" i="19" s="1"/>
  <c r="H396" i="1"/>
  <c r="AB396" i="1" s="1"/>
  <c r="I396" i="1"/>
  <c r="G397" i="19" s="1"/>
  <c r="G743" i="19" s="1"/>
  <c r="J396" i="1"/>
  <c r="K396" i="1"/>
  <c r="I397" i="19" s="1"/>
  <c r="I451" i="28" s="1"/>
  <c r="M396" i="1"/>
  <c r="J397" i="19" s="1"/>
  <c r="J743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E744" i="19" s="1"/>
  <c r="H397" i="1"/>
  <c r="I397" i="1"/>
  <c r="G398" i="19" s="1"/>
  <c r="G744" i="19" s="1"/>
  <c r="J397" i="1"/>
  <c r="H398" i="19" s="1"/>
  <c r="H744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E742" i="19" s="1"/>
  <c r="H395" i="1"/>
  <c r="Q395" i="1" s="1"/>
  <c r="I395" i="1"/>
  <c r="G396" i="19" s="1"/>
  <c r="G742" i="19" s="1"/>
  <c r="J395" i="1"/>
  <c r="H396" i="19" s="1"/>
  <c r="H742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G741" i="19" s="1"/>
  <c r="J394" i="1"/>
  <c r="H395" i="19" s="1"/>
  <c r="H741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E740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H739" i="19" s="1"/>
  <c r="K392" i="1"/>
  <c r="I393" i="19" s="1"/>
  <c r="I446" i="28" s="1"/>
  <c r="M392" i="1"/>
  <c r="J393" i="19" s="1"/>
  <c r="J739" i="19" s="1"/>
  <c r="N392" i="1"/>
  <c r="Z392" i="1" s="1"/>
  <c r="O392" i="1"/>
  <c r="AC392" i="1" s="1"/>
  <c r="B858" i="19" l="1"/>
  <c r="B862" i="19"/>
  <c r="B854" i="19"/>
  <c r="B860" i="19"/>
  <c r="B458" i="28"/>
  <c r="B465" i="28" s="1"/>
  <c r="B863" i="19"/>
  <c r="B859" i="19"/>
  <c r="B856" i="19"/>
  <c r="G458" i="28"/>
  <c r="G465" i="28" s="1"/>
  <c r="G748" i="19"/>
  <c r="BG401" i="1"/>
  <c r="BB401" i="1"/>
  <c r="AR401" i="1"/>
  <c r="H401" i="22"/>
  <c r="AU402" i="1"/>
  <c r="AI402" i="1"/>
  <c r="AU401" i="1"/>
  <c r="H402" i="19"/>
  <c r="H748" i="19" s="1"/>
  <c r="Q401" i="1"/>
  <c r="R401" i="1" s="1"/>
  <c r="AT402" i="1"/>
  <c r="AH402" i="1"/>
  <c r="G403" i="21"/>
  <c r="G403" i="22"/>
  <c r="AB401" i="1"/>
  <c r="AS401" i="1"/>
  <c r="AS402" i="1"/>
  <c r="AG402" i="1"/>
  <c r="F402" i="19"/>
  <c r="F748" i="19" s="1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J748" i="19" s="1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E748" i="19" s="1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G746" i="19" s="1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F745" i="19" s="1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J744" i="19" s="1"/>
  <c r="F397" i="19"/>
  <c r="F743" i="19" s="1"/>
  <c r="AT396" i="1"/>
  <c r="Q396" i="1"/>
  <c r="R396" i="1" s="1"/>
  <c r="AS396" i="1"/>
  <c r="L397" i="19"/>
  <c r="AR396" i="1"/>
  <c r="AG396" i="1"/>
  <c r="E398" i="21"/>
  <c r="AF396" i="1"/>
  <c r="F398" i="19"/>
  <c r="F744" i="19" s="1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F741" i="19" s="1"/>
  <c r="AZ395" i="1"/>
  <c r="C396" i="23"/>
  <c r="BJ393" i="1"/>
  <c r="BG394" i="1"/>
  <c r="D395" i="19"/>
  <c r="AS395" i="1"/>
  <c r="F396" i="19"/>
  <c r="F742" i="19" s="1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J741" i="19" s="1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F740" i="19" s="1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G739" i="19" s="1"/>
  <c r="BI392" i="1"/>
  <c r="BJ392" i="1"/>
  <c r="F393" i="19"/>
  <c r="F739" i="19" s="1"/>
  <c r="BG392" i="1"/>
  <c r="E393" i="19"/>
  <c r="L393" i="19"/>
  <c r="D393" i="19"/>
  <c r="BD392" i="1"/>
  <c r="BC392" i="1"/>
  <c r="AA392" i="1"/>
  <c r="BF392" i="1"/>
  <c r="BE392" i="1"/>
  <c r="BB392" i="1"/>
  <c r="G395" i="22" l="1"/>
  <c r="G740" i="19"/>
  <c r="H401" i="23"/>
  <c r="H398" i="21"/>
  <c r="H743" i="19"/>
  <c r="B399" i="23"/>
  <c r="O393" i="19"/>
  <c r="E739" i="19"/>
  <c r="B451" i="28"/>
  <c r="B857" i="19"/>
  <c r="B455" i="28"/>
  <c r="B861" i="19"/>
  <c r="N395" i="19"/>
  <c r="E741" i="19"/>
  <c r="J451" i="28"/>
  <c r="J742" i="19"/>
  <c r="J455" i="28"/>
  <c r="J746" i="19"/>
  <c r="B447" i="28"/>
  <c r="B855" i="19"/>
  <c r="H454" i="28"/>
  <c r="H745" i="19"/>
  <c r="L455" i="28"/>
  <c r="K458" i="28"/>
  <c r="K465" i="28" s="1"/>
  <c r="H447" i="28"/>
  <c r="H740" i="19"/>
  <c r="D396" i="22"/>
  <c r="F401" i="21"/>
  <c r="F746" i="19"/>
  <c r="O394" i="19"/>
  <c r="J740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G736" i="19" s="1"/>
  <c r="J389" i="1"/>
  <c r="K389" i="1"/>
  <c r="I390" i="19" s="1"/>
  <c r="I443" i="28" s="1"/>
  <c r="M389" i="1"/>
  <c r="J390" i="19" s="1"/>
  <c r="J736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G735" i="19" s="1"/>
  <c r="J388" i="1"/>
  <c r="K388" i="1"/>
  <c r="I389" i="19" s="1"/>
  <c r="I442" i="28" s="1"/>
  <c r="M388" i="1"/>
  <c r="J389" i="19" s="1"/>
  <c r="J735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E734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E733" i="19" s="1"/>
  <c r="H386" i="1"/>
  <c r="Q386" i="1" s="1"/>
  <c r="I386" i="1"/>
  <c r="J386" i="1"/>
  <c r="K386" i="1"/>
  <c r="I387" i="19" s="1"/>
  <c r="I439" i="28" s="1"/>
  <c r="M386" i="1"/>
  <c r="J387" i="19" s="1"/>
  <c r="J733" i="19" s="1"/>
  <c r="N386" i="1"/>
  <c r="Z386" i="1" s="1"/>
  <c r="O386" i="1"/>
  <c r="AC386" i="1" s="1"/>
  <c r="B385" i="1"/>
  <c r="C385" i="1"/>
  <c r="C386" i="19" s="1"/>
  <c r="E385" i="1"/>
  <c r="G385" i="1"/>
  <c r="E386" i="19" s="1"/>
  <c r="E732" i="19" s="1"/>
  <c r="H385" i="1"/>
  <c r="Q385" i="1" s="1"/>
  <c r="I385" i="1"/>
  <c r="G386" i="19" s="1"/>
  <c r="G732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G731" i="19" s="1"/>
  <c r="J384" i="1"/>
  <c r="K384" i="1"/>
  <c r="I385" i="19" s="1"/>
  <c r="I437" i="28" s="1"/>
  <c r="M384" i="1"/>
  <c r="J385" i="19" s="1"/>
  <c r="J731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G730" i="19" s="1"/>
  <c r="J383" i="1"/>
  <c r="H384" i="19" s="1"/>
  <c r="H730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G729" i="19" s="1"/>
  <c r="J382" i="1"/>
  <c r="K382" i="1"/>
  <c r="I383" i="19" s="1"/>
  <c r="I435" i="28" s="1"/>
  <c r="M382" i="1"/>
  <c r="AA382" i="1" s="1"/>
  <c r="N382" i="1"/>
  <c r="Z382" i="1" s="1"/>
  <c r="O382" i="1"/>
  <c r="AC382" i="1" s="1"/>
  <c r="B846" i="19" l="1"/>
  <c r="B844" i="19"/>
  <c r="B852" i="19"/>
  <c r="B850" i="19"/>
  <c r="B848" i="19"/>
  <c r="B851" i="19"/>
  <c r="G457" i="28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F738" i="19" s="1"/>
  <c r="AT392" i="1"/>
  <c r="AH392" i="1"/>
  <c r="AS389" i="1"/>
  <c r="E392" i="19"/>
  <c r="E738" i="19" s="1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H738" i="19" s="1"/>
  <c r="AI392" i="1"/>
  <c r="AU392" i="1"/>
  <c r="AT391" i="1"/>
  <c r="Q391" i="1"/>
  <c r="R391" i="1" s="1"/>
  <c r="J392" i="19"/>
  <c r="J738" i="19" s="1"/>
  <c r="C445" i="28"/>
  <c r="AX390" i="1"/>
  <c r="BG391" i="1"/>
  <c r="AH391" i="1"/>
  <c r="AQ391" i="1"/>
  <c r="G392" i="19"/>
  <c r="G738" i="19" s="1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E737" i="19" s="1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H737" i="19" s="1"/>
  <c r="B391" i="21"/>
  <c r="D391" i="22"/>
  <c r="C390" i="21"/>
  <c r="G391" i="19"/>
  <c r="G737" i="19" s="1"/>
  <c r="C391" i="22"/>
  <c r="C391" i="23"/>
  <c r="AT388" i="1"/>
  <c r="AT390" i="1"/>
  <c r="BJ389" i="1"/>
  <c r="AE389" i="1"/>
  <c r="BJ390" i="1"/>
  <c r="AQ390" i="1"/>
  <c r="F391" i="19"/>
  <c r="F737" i="19" s="1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H735" i="19" s="1"/>
  <c r="AV389" i="1"/>
  <c r="AZ389" i="1"/>
  <c r="H390" i="19"/>
  <c r="H736" i="19" s="1"/>
  <c r="B390" i="21"/>
  <c r="D390" i="22"/>
  <c r="AU389" i="1"/>
  <c r="I390" i="21"/>
  <c r="C390" i="22"/>
  <c r="C390" i="23"/>
  <c r="F389" i="19"/>
  <c r="AQ389" i="1"/>
  <c r="F390" i="19"/>
  <c r="F736" i="19" s="1"/>
  <c r="B390" i="22"/>
  <c r="B390" i="23"/>
  <c r="Z388" i="1"/>
  <c r="AS388" i="1"/>
  <c r="BI389" i="1"/>
  <c r="E390" i="19"/>
  <c r="E736" i="19" s="1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F734" i="19" s="1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G734" i="19" s="1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H734" i="19" s="1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G733" i="19" s="1"/>
  <c r="C387" i="22"/>
  <c r="AW384" i="1"/>
  <c r="H386" i="19"/>
  <c r="AU386" i="1"/>
  <c r="BJ386" i="1"/>
  <c r="AQ386" i="1"/>
  <c r="F387" i="19"/>
  <c r="F733" i="19" s="1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F732" i="19" s="1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J729" i="19" s="1"/>
  <c r="AE383" i="1"/>
  <c r="BB384" i="1"/>
  <c r="AR384" i="1"/>
  <c r="AH384" i="1"/>
  <c r="B384" i="19"/>
  <c r="AQ384" i="1"/>
  <c r="AG384" i="1"/>
  <c r="F385" i="19"/>
  <c r="F731" i="19" s="1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F730" i="19" s="1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F729" i="19" s="1"/>
  <c r="BJ382" i="1"/>
  <c r="E383" i="19"/>
  <c r="E729" i="19" s="1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E728" i="19" s="1"/>
  <c r="H381" i="1"/>
  <c r="AB381" i="1" s="1"/>
  <c r="I381" i="1"/>
  <c r="G382" i="19" s="1"/>
  <c r="G728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G727" i="19" s="1"/>
  <c r="J380" i="1"/>
  <c r="H381" i="19" s="1"/>
  <c r="H727" i="19" s="1"/>
  <c r="K380" i="1"/>
  <c r="I381" i="19" s="1"/>
  <c r="I432" i="28" s="1"/>
  <c r="M380" i="1"/>
  <c r="N380" i="1"/>
  <c r="O380" i="1"/>
  <c r="B389" i="21" l="1"/>
  <c r="B849" i="19"/>
  <c r="K445" i="28"/>
  <c r="B445" i="28"/>
  <c r="B853" i="19"/>
  <c r="I391" i="23"/>
  <c r="J437" i="28"/>
  <c r="J730" i="19"/>
  <c r="I389" i="22"/>
  <c r="J734" i="19"/>
  <c r="K442" i="28"/>
  <c r="O389" i="19"/>
  <c r="E735" i="19"/>
  <c r="J390" i="21"/>
  <c r="M385" i="19"/>
  <c r="E731" i="19"/>
  <c r="B436" i="28"/>
  <c r="B845" i="19"/>
  <c r="K437" i="28"/>
  <c r="B439" i="28"/>
  <c r="B847" i="19"/>
  <c r="C384" i="23"/>
  <c r="I388" i="23"/>
  <c r="L443" i="28"/>
  <c r="N384" i="19"/>
  <c r="E730" i="19"/>
  <c r="H384" i="22"/>
  <c r="H729" i="19"/>
  <c r="J439" i="28"/>
  <c r="J732" i="19"/>
  <c r="H386" i="23"/>
  <c r="F385" i="23"/>
  <c r="H731" i="19"/>
  <c r="N386" i="19"/>
  <c r="H732" i="19"/>
  <c r="K439" i="28"/>
  <c r="D389" i="23"/>
  <c r="F735" i="19"/>
  <c r="G391" i="23"/>
  <c r="J737" i="19"/>
  <c r="D440" i="28"/>
  <c r="N440" i="28" s="1"/>
  <c r="N387" i="19"/>
  <c r="H733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J728" i="19" s="1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J727" i="19" s="1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E725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E723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E722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G721" i="19" s="1"/>
  <c r="J374" i="1"/>
  <c r="H375" i="19" s="1"/>
  <c r="H721" i="19" s="1"/>
  <c r="K374" i="1"/>
  <c r="I375" i="19" s="1"/>
  <c r="I426" i="28" s="1"/>
  <c r="M374" i="1"/>
  <c r="J375" i="19" s="1"/>
  <c r="J721" i="19" s="1"/>
  <c r="N374" i="1"/>
  <c r="Z374" i="1" s="1"/>
  <c r="O374" i="1"/>
  <c r="L375" i="19" s="1"/>
  <c r="B373" i="1"/>
  <c r="B374" i="19" s="1"/>
  <c r="B835" i="19" s="1"/>
  <c r="C373" i="1"/>
  <c r="C374" i="19" s="1"/>
  <c r="E373" i="1"/>
  <c r="D374" i="19" s="1"/>
  <c r="G373" i="1"/>
  <c r="H373" i="1"/>
  <c r="AB373" i="1" s="1"/>
  <c r="I373" i="1"/>
  <c r="J373" i="1"/>
  <c r="H374" i="19" s="1"/>
  <c r="H720" i="19" s="1"/>
  <c r="K373" i="1"/>
  <c r="I374" i="19" s="1"/>
  <c r="I424" i="28" s="1"/>
  <c r="M373" i="1"/>
  <c r="AA373" i="1" s="1"/>
  <c r="N373" i="1"/>
  <c r="O373" i="1"/>
  <c r="B372" i="1"/>
  <c r="B373" i="19" s="1"/>
  <c r="B834" i="19" s="1"/>
  <c r="C372" i="1"/>
  <c r="C373" i="19" s="1"/>
  <c r="E372" i="1"/>
  <c r="D373" i="19" s="1"/>
  <c r="G372" i="1"/>
  <c r="H372" i="1"/>
  <c r="Q372" i="1" s="1"/>
  <c r="I372" i="1"/>
  <c r="G373" i="19" s="1"/>
  <c r="G719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718" i="19" s="1"/>
  <c r="H371" i="1"/>
  <c r="AB371" i="1" s="1"/>
  <c r="I371" i="1"/>
  <c r="J371" i="1"/>
  <c r="K371" i="1"/>
  <c r="I372" i="19" s="1"/>
  <c r="I422" i="28" s="1"/>
  <c r="M371" i="1"/>
  <c r="J372" i="19" s="1"/>
  <c r="J718" i="19" s="1"/>
  <c r="N371" i="1"/>
  <c r="K372" i="19" s="1"/>
  <c r="O371" i="1"/>
  <c r="AC371" i="1" s="1"/>
  <c r="B370" i="1"/>
  <c r="B371" i="19" s="1"/>
  <c r="B832" i="19" s="1"/>
  <c r="C370" i="1"/>
  <c r="C371" i="19" s="1"/>
  <c r="E370" i="1"/>
  <c r="D371" i="19" s="1"/>
  <c r="G370" i="1"/>
  <c r="E371" i="19" s="1"/>
  <c r="E717" i="19" s="1"/>
  <c r="H370" i="1"/>
  <c r="Q370" i="1" s="1"/>
  <c r="I370" i="1"/>
  <c r="J370" i="1"/>
  <c r="K370" i="1"/>
  <c r="I371" i="19" s="1"/>
  <c r="I421" i="28" s="1"/>
  <c r="M370" i="1"/>
  <c r="J371" i="19" s="1"/>
  <c r="J717" i="19" s="1"/>
  <c r="N370" i="1"/>
  <c r="K371" i="19" s="1"/>
  <c r="O370" i="1"/>
  <c r="AC370" i="1" s="1"/>
  <c r="B369" i="1"/>
  <c r="B370" i="19" s="1"/>
  <c r="B831" i="19" s="1"/>
  <c r="C369" i="1"/>
  <c r="C370" i="19" s="1"/>
  <c r="E369" i="1"/>
  <c r="D370" i="19" s="1"/>
  <c r="G369" i="1"/>
  <c r="E370" i="19" s="1"/>
  <c r="E716" i="19" s="1"/>
  <c r="H369" i="1"/>
  <c r="Q369" i="1" s="1"/>
  <c r="I369" i="1"/>
  <c r="G370" i="19" s="1"/>
  <c r="G716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B830" i="19" s="1"/>
  <c r="C368" i="1"/>
  <c r="C369" i="19" s="1"/>
  <c r="E368" i="1"/>
  <c r="G368" i="1"/>
  <c r="H368" i="1"/>
  <c r="Q368" i="1" s="1"/>
  <c r="I368" i="1"/>
  <c r="G369" i="19" s="1"/>
  <c r="G715" i="19" s="1"/>
  <c r="J368" i="1"/>
  <c r="H369" i="19" s="1"/>
  <c r="H715" i="19" s="1"/>
  <c r="K368" i="1"/>
  <c r="I369" i="19" s="1"/>
  <c r="I419" i="28" s="1"/>
  <c r="M368" i="1"/>
  <c r="J369" i="19" s="1"/>
  <c r="J715" i="19" s="1"/>
  <c r="N368" i="1"/>
  <c r="K369" i="19" s="1"/>
  <c r="O368" i="1"/>
  <c r="B367" i="1"/>
  <c r="C367" i="1"/>
  <c r="C368" i="19" s="1"/>
  <c r="E367" i="1"/>
  <c r="G367" i="1"/>
  <c r="E368" i="19" s="1"/>
  <c r="E714" i="19" s="1"/>
  <c r="H367" i="1"/>
  <c r="Q367" i="1" s="1"/>
  <c r="I367" i="1"/>
  <c r="G368" i="19" s="1"/>
  <c r="G714" i="19" s="1"/>
  <c r="J367" i="1"/>
  <c r="K367" i="1"/>
  <c r="I368" i="19" s="1"/>
  <c r="I418" i="28" s="1"/>
  <c r="M367" i="1"/>
  <c r="J368" i="19" s="1"/>
  <c r="J714" i="19" s="1"/>
  <c r="N367" i="1"/>
  <c r="K368" i="19" s="1"/>
  <c r="O367" i="1"/>
  <c r="AC367" i="1" s="1"/>
  <c r="M440" i="28" l="1"/>
  <c r="L435" i="28"/>
  <c r="D382" i="21"/>
  <c r="B839" i="19"/>
  <c r="I381" i="23"/>
  <c r="B837" i="19"/>
  <c r="N381" i="19"/>
  <c r="E727" i="19"/>
  <c r="B843" i="19"/>
  <c r="B838" i="19"/>
  <c r="B842" i="19"/>
  <c r="D381" i="23"/>
  <c r="F727" i="19"/>
  <c r="F435" i="28"/>
  <c r="F728" i="19"/>
  <c r="N382" i="19"/>
  <c r="H728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G726" i="19" s="1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F726" i="19" s="1"/>
  <c r="AX379" i="1"/>
  <c r="AL379" i="1"/>
  <c r="BF377" i="1"/>
  <c r="BH377" i="1"/>
  <c r="BE378" i="1"/>
  <c r="BJ378" i="1"/>
  <c r="AE378" i="1"/>
  <c r="BG379" i="1"/>
  <c r="AV379" i="1"/>
  <c r="AH379" i="1"/>
  <c r="E380" i="19"/>
  <c r="E726" i="19" s="1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J724" i="19" s="1"/>
  <c r="BC378" i="1"/>
  <c r="AB378" i="1"/>
  <c r="BH378" i="1"/>
  <c r="AG377" i="1"/>
  <c r="E378" i="19"/>
  <c r="BB378" i="1"/>
  <c r="AL378" i="1"/>
  <c r="AA378" i="1"/>
  <c r="R378" i="1"/>
  <c r="J379" i="19"/>
  <c r="J725" i="19" s="1"/>
  <c r="B379" i="19"/>
  <c r="BI376" i="1"/>
  <c r="D378" i="19"/>
  <c r="AK378" i="1"/>
  <c r="BH376" i="1"/>
  <c r="AW378" i="1"/>
  <c r="AJ378" i="1"/>
  <c r="H379" i="19"/>
  <c r="H725" i="19" s="1"/>
  <c r="AV378" i="1"/>
  <c r="AH378" i="1"/>
  <c r="G379" i="19"/>
  <c r="G725" i="19" s="1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H724" i="19" s="1"/>
  <c r="B378" i="21"/>
  <c r="AS373" i="1"/>
  <c r="BF376" i="1"/>
  <c r="AF376" i="1"/>
  <c r="AO376" i="1" s="1"/>
  <c r="D377" i="19"/>
  <c r="AX377" i="1"/>
  <c r="AL377" i="1"/>
  <c r="G378" i="19"/>
  <c r="G724" i="19" s="1"/>
  <c r="C378" i="22"/>
  <c r="AE375" i="1"/>
  <c r="BE376" i="1"/>
  <c r="AC376" i="1"/>
  <c r="AW377" i="1"/>
  <c r="AI377" i="1"/>
  <c r="AQ377" i="1"/>
  <c r="F378" i="19"/>
  <c r="F724" i="19" s="1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J723" i="19" s="1"/>
  <c r="BD376" i="1"/>
  <c r="BB376" i="1"/>
  <c r="H377" i="19"/>
  <c r="H723" i="19" s="1"/>
  <c r="AW376" i="1"/>
  <c r="AI376" i="1"/>
  <c r="AQ376" i="1"/>
  <c r="F377" i="19"/>
  <c r="F723" i="19" s="1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722" i="19" s="1"/>
  <c r="H426" i="28"/>
  <c r="AV370" i="1"/>
  <c r="AX375" i="1"/>
  <c r="G376" i="19"/>
  <c r="G722" i="19" s="1"/>
  <c r="C376" i="23"/>
  <c r="AE374" i="1"/>
  <c r="BB374" i="1"/>
  <c r="BJ375" i="1"/>
  <c r="F376" i="19"/>
  <c r="F722" i="19" s="1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F721" i="19" s="1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719" i="19" s="1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F719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718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717" i="19" s="1"/>
  <c r="B371" i="21"/>
  <c r="D371" i="22"/>
  <c r="AW370" i="1"/>
  <c r="AJ370" i="1"/>
  <c r="G371" i="19"/>
  <c r="G717" i="19" s="1"/>
  <c r="C371" i="22"/>
  <c r="C371" i="23"/>
  <c r="BI370" i="1"/>
  <c r="AH370" i="1"/>
  <c r="BJ370" i="1"/>
  <c r="AE370" i="1"/>
  <c r="F371" i="19"/>
  <c r="F717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714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716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715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B829" i="19" s="1"/>
  <c r="AB367" i="1"/>
  <c r="BC367" i="1"/>
  <c r="AA367" i="1"/>
  <c r="BB367" i="1"/>
  <c r="AZ367" i="1"/>
  <c r="L441" i="28" l="1"/>
  <c r="F441" i="28"/>
  <c r="B426" i="28"/>
  <c r="B836" i="19"/>
  <c r="H376" i="23"/>
  <c r="B840" i="19"/>
  <c r="D379" i="23"/>
  <c r="F725" i="19"/>
  <c r="H381" i="22"/>
  <c r="H726" i="19"/>
  <c r="E427" i="28"/>
  <c r="E721" i="19"/>
  <c r="K430" i="28"/>
  <c r="B372" i="21"/>
  <c r="B833" i="19"/>
  <c r="D376" i="22"/>
  <c r="M377" i="19"/>
  <c r="G723" i="19"/>
  <c r="K432" i="28"/>
  <c r="D377" i="22"/>
  <c r="D431" i="28"/>
  <c r="N431" i="28" s="1"/>
  <c r="B381" i="21"/>
  <c r="B841" i="19"/>
  <c r="I381" i="22"/>
  <c r="J726" i="19"/>
  <c r="I376" i="22"/>
  <c r="J722" i="19"/>
  <c r="D430" i="28"/>
  <c r="N430" i="28" s="1"/>
  <c r="E430" i="28"/>
  <c r="E724" i="19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720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720" i="19"/>
  <c r="F374" i="21"/>
  <c r="F374" i="22"/>
  <c r="D374" i="23"/>
  <c r="F424" i="28"/>
  <c r="M374" i="19"/>
  <c r="G374" i="22"/>
  <c r="G374" i="21"/>
  <c r="G720" i="19"/>
  <c r="E374" i="23"/>
  <c r="G424" i="28"/>
  <c r="D370" i="23"/>
  <c r="F716" i="19"/>
  <c r="H373" i="22"/>
  <c r="H718" i="19"/>
  <c r="J371" i="22"/>
  <c r="J373" i="22"/>
  <c r="J373" i="21"/>
  <c r="K423" i="28"/>
  <c r="E374" i="21"/>
  <c r="E720" i="19"/>
  <c r="E424" i="28"/>
  <c r="E374" i="22"/>
  <c r="H419" i="28"/>
  <c r="H714" i="19"/>
  <c r="K370" i="22"/>
  <c r="E420" i="28"/>
  <c r="E715" i="19"/>
  <c r="G373" i="22"/>
  <c r="G718" i="19"/>
  <c r="J374" i="22"/>
  <c r="K424" i="28"/>
  <c r="J374" i="21"/>
  <c r="H374" i="23"/>
  <c r="H719" i="19"/>
  <c r="H374" i="22"/>
  <c r="H369" i="23"/>
  <c r="J421" i="28"/>
  <c r="J716" i="19"/>
  <c r="M424" i="28"/>
  <c r="N424" i="28"/>
  <c r="H373" i="23"/>
  <c r="M373" i="19"/>
  <c r="E719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712" i="19" s="1"/>
  <c r="J365" i="1"/>
  <c r="H366" i="19" s="1"/>
  <c r="H712" i="19" s="1"/>
  <c r="K365" i="1"/>
  <c r="I366" i="19" s="1"/>
  <c r="I415" i="28" s="1"/>
  <c r="M365" i="1"/>
  <c r="J366" i="19" s="1"/>
  <c r="J712" i="19" s="1"/>
  <c r="N365" i="1"/>
  <c r="K366" i="19" s="1"/>
  <c r="O365" i="1"/>
  <c r="AC365" i="1" s="1"/>
  <c r="B364" i="1"/>
  <c r="B365" i="19" s="1"/>
  <c r="B826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B825" i="19" s="1"/>
  <c r="C363" i="1"/>
  <c r="C364" i="19" s="1"/>
  <c r="E363" i="1"/>
  <c r="G363" i="1"/>
  <c r="E364" i="19" s="1"/>
  <c r="E710" i="19" s="1"/>
  <c r="H363" i="1"/>
  <c r="Q363" i="1" s="1"/>
  <c r="I363" i="1"/>
  <c r="G364" i="19" s="1"/>
  <c r="G710" i="19" s="1"/>
  <c r="J363" i="1"/>
  <c r="K363" i="1"/>
  <c r="I364" i="19" s="1"/>
  <c r="I413" i="28" s="1"/>
  <c r="M363" i="1"/>
  <c r="J364" i="19" s="1"/>
  <c r="J710" i="19" s="1"/>
  <c r="N363" i="1"/>
  <c r="K364" i="19" s="1"/>
  <c r="O363" i="1"/>
  <c r="AC363" i="1" s="1"/>
  <c r="B362" i="1"/>
  <c r="B363" i="19" s="1"/>
  <c r="B824" i="19" s="1"/>
  <c r="C362" i="1"/>
  <c r="C363" i="19" s="1"/>
  <c r="E362" i="1"/>
  <c r="G362" i="1"/>
  <c r="H362" i="1"/>
  <c r="Q362" i="1" s="1"/>
  <c r="I362" i="1"/>
  <c r="G363" i="19" s="1"/>
  <c r="G709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B823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B822" i="19" s="1"/>
  <c r="C360" i="1"/>
  <c r="C361" i="19" s="1"/>
  <c r="E360" i="1"/>
  <c r="G360" i="1"/>
  <c r="H360" i="1"/>
  <c r="F361" i="19" s="1"/>
  <c r="F707" i="19" s="1"/>
  <c r="I360" i="1"/>
  <c r="G361" i="19" s="1"/>
  <c r="G707" i="19" s="1"/>
  <c r="J360" i="1"/>
  <c r="H361" i="19" s="1"/>
  <c r="H707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713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B828" i="19" s="1"/>
  <c r="F366" i="19"/>
  <c r="F712" i="19" s="1"/>
  <c r="AT366" i="1"/>
  <c r="E366" i="19"/>
  <c r="E712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B827" i="19" s="1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711" i="19" s="1"/>
  <c r="C365" i="22"/>
  <c r="C365" i="23"/>
  <c r="J363" i="19"/>
  <c r="AI363" i="1"/>
  <c r="F364" i="19"/>
  <c r="F710" i="19" s="1"/>
  <c r="AJ364" i="1"/>
  <c r="AQ364" i="1"/>
  <c r="F365" i="19"/>
  <c r="F711" i="19" s="1"/>
  <c r="B365" i="22"/>
  <c r="B365" i="23"/>
  <c r="E365" i="19"/>
  <c r="E711" i="19" s="1"/>
  <c r="AZ363" i="1"/>
  <c r="C414" i="28"/>
  <c r="B414" i="28"/>
  <c r="AE364" i="1"/>
  <c r="AK363" i="1"/>
  <c r="BI363" i="1"/>
  <c r="H364" i="19"/>
  <c r="H710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709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709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708" i="19" s="1"/>
  <c r="AT362" i="1"/>
  <c r="H363" i="19"/>
  <c r="H709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708" i="19" s="1"/>
  <c r="BE360" i="1"/>
  <c r="BB361" i="1"/>
  <c r="K362" i="21"/>
  <c r="AC360" i="1"/>
  <c r="AX361" i="1"/>
  <c r="AL361" i="1"/>
  <c r="H362" i="19"/>
  <c r="H708" i="19" s="1"/>
  <c r="AW361" i="1"/>
  <c r="AQ361" i="1"/>
  <c r="G362" i="19"/>
  <c r="K362" i="22"/>
  <c r="C362" i="23"/>
  <c r="AV361" i="1"/>
  <c r="J361" i="19"/>
  <c r="J707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707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709" i="19"/>
  <c r="J418" i="28"/>
  <c r="J425" i="28" s="1"/>
  <c r="J713" i="19"/>
  <c r="F418" i="28"/>
  <c r="F425" i="28" s="1"/>
  <c r="F713" i="19"/>
  <c r="H418" i="28"/>
  <c r="H425" i="28" s="1"/>
  <c r="H713" i="19"/>
  <c r="J415" i="28"/>
  <c r="J711" i="19"/>
  <c r="D418" i="28"/>
  <c r="D425" i="28" s="1"/>
  <c r="E418" i="28"/>
  <c r="E425" i="28" s="1"/>
  <c r="E713" i="19"/>
  <c r="I365" i="23"/>
  <c r="L418" i="28"/>
  <c r="L425" i="28" s="1"/>
  <c r="D362" i="21"/>
  <c r="D412" i="28"/>
  <c r="M412" i="28" s="1"/>
  <c r="H366" i="21"/>
  <c r="H711" i="19"/>
  <c r="K415" i="28"/>
  <c r="F362" i="22"/>
  <c r="F708" i="19"/>
  <c r="K418" i="28"/>
  <c r="K425" i="28" s="1"/>
  <c r="G363" i="22"/>
  <c r="G708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705" i="19" s="1"/>
  <c r="J358" i="1"/>
  <c r="H359" i="19" s="1"/>
  <c r="H705" i="19" s="1"/>
  <c r="K358" i="1"/>
  <c r="I359" i="19" s="1"/>
  <c r="I407" i="28" s="1"/>
  <c r="M358" i="1"/>
  <c r="J359" i="19" s="1"/>
  <c r="J705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704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B817" i="19" s="1"/>
  <c r="C355" i="1"/>
  <c r="C356" i="19" s="1"/>
  <c r="E355" i="1"/>
  <c r="G355" i="1"/>
  <c r="E356" i="19" s="1"/>
  <c r="E702" i="19" s="1"/>
  <c r="H355" i="1"/>
  <c r="Q355" i="1" s="1"/>
  <c r="I355" i="1"/>
  <c r="J355" i="1"/>
  <c r="K355" i="1"/>
  <c r="I356" i="19" s="1"/>
  <c r="I404" i="28" s="1"/>
  <c r="M355" i="1"/>
  <c r="J356" i="19" s="1"/>
  <c r="J702" i="19" s="1"/>
  <c r="N355" i="1"/>
  <c r="Z355" i="1" s="1"/>
  <c r="O355" i="1"/>
  <c r="B356" i="1"/>
  <c r="C356" i="1"/>
  <c r="C357" i="19" s="1"/>
  <c r="E356" i="1"/>
  <c r="D357" i="19" s="1"/>
  <c r="G356" i="1"/>
  <c r="E357" i="19" s="1"/>
  <c r="E703" i="19" s="1"/>
  <c r="H356" i="1"/>
  <c r="I356" i="1"/>
  <c r="J356" i="1"/>
  <c r="H357" i="19" s="1"/>
  <c r="H703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701" i="19" s="1"/>
  <c r="H354" i="1"/>
  <c r="Q354" i="1" s="1"/>
  <c r="I354" i="1"/>
  <c r="G355" i="19" s="1"/>
  <c r="G701" i="19" s="1"/>
  <c r="J354" i="1"/>
  <c r="H355" i="19" s="1"/>
  <c r="H701" i="19" s="1"/>
  <c r="K354" i="1"/>
  <c r="I355" i="19" s="1"/>
  <c r="I403" i="28" s="1"/>
  <c r="M354" i="1"/>
  <c r="N354" i="1"/>
  <c r="Z354" i="1" s="1"/>
  <c r="O354" i="1"/>
  <c r="B353" i="1"/>
  <c r="B354" i="19" s="1"/>
  <c r="B815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700" i="19" s="1"/>
  <c r="N353" i="1"/>
  <c r="O353" i="1"/>
  <c r="B352" i="1"/>
  <c r="B353" i="19" s="1"/>
  <c r="B814" i="19" s="1"/>
  <c r="C352" i="1"/>
  <c r="C353" i="19" s="1"/>
  <c r="E352" i="1"/>
  <c r="G352" i="1"/>
  <c r="E353" i="19" s="1"/>
  <c r="E699" i="19" s="1"/>
  <c r="H352" i="1"/>
  <c r="Q352" i="1" s="1"/>
  <c r="I352" i="1"/>
  <c r="G353" i="19" s="1"/>
  <c r="G699" i="19" s="1"/>
  <c r="J352" i="1"/>
  <c r="H353" i="19" s="1"/>
  <c r="H699" i="19" s="1"/>
  <c r="K352" i="1"/>
  <c r="I353" i="19" s="1"/>
  <c r="I400" i="28" s="1"/>
  <c r="M352" i="1"/>
  <c r="J353" i="19" s="1"/>
  <c r="J699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698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B811" i="19" s="1"/>
  <c r="C349" i="1"/>
  <c r="C350" i="19" s="1"/>
  <c r="E349" i="1"/>
  <c r="G349" i="1"/>
  <c r="E350" i="19" s="1"/>
  <c r="E696" i="19" s="1"/>
  <c r="H349" i="1"/>
  <c r="AB349" i="1" s="1"/>
  <c r="I349" i="1"/>
  <c r="G350" i="19" s="1"/>
  <c r="G696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697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B810" i="19" s="1"/>
  <c r="C348" i="1"/>
  <c r="C349" i="19" s="1"/>
  <c r="E348" i="1"/>
  <c r="D349" i="19" s="1"/>
  <c r="G348" i="1"/>
  <c r="E349" i="19" s="1"/>
  <c r="E695" i="19" s="1"/>
  <c r="H348" i="1"/>
  <c r="AB348" i="1" s="1"/>
  <c r="I348" i="1"/>
  <c r="J348" i="1"/>
  <c r="H349" i="19" s="1"/>
  <c r="H695" i="19" s="1"/>
  <c r="K348" i="1"/>
  <c r="I349" i="19" s="1"/>
  <c r="I396" i="28" s="1"/>
  <c r="M348" i="1"/>
  <c r="J349" i="19" s="1"/>
  <c r="J695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B821" i="19" s="1"/>
  <c r="AE360" i="1"/>
  <c r="AQ360" i="1"/>
  <c r="AF359" i="1"/>
  <c r="AO359" i="1" s="1"/>
  <c r="BG356" i="1"/>
  <c r="F359" i="19"/>
  <c r="F705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704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B820" i="19" s="1"/>
  <c r="R358" i="1"/>
  <c r="BC358" i="1"/>
  <c r="AL358" i="1"/>
  <c r="D358" i="19"/>
  <c r="AW358" i="1"/>
  <c r="AH358" i="1"/>
  <c r="BJ358" i="1"/>
  <c r="E359" i="19"/>
  <c r="E705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704" i="19" s="1"/>
  <c r="BI357" i="1"/>
  <c r="AW357" i="1"/>
  <c r="AE357" i="1"/>
  <c r="R357" i="1"/>
  <c r="J358" i="19"/>
  <c r="B358" i="19"/>
  <c r="B819" i="19" s="1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703" i="19" s="1"/>
  <c r="B357" i="19"/>
  <c r="B818" i="19" s="1"/>
  <c r="G356" i="19"/>
  <c r="G702" i="19" s="1"/>
  <c r="C356" i="21"/>
  <c r="E404" i="28"/>
  <c r="AC355" i="1"/>
  <c r="K357" i="19"/>
  <c r="BE356" i="1"/>
  <c r="AS356" i="1"/>
  <c r="BI356" i="1"/>
  <c r="AW355" i="1"/>
  <c r="AK355" i="1"/>
  <c r="AG355" i="1"/>
  <c r="F356" i="19"/>
  <c r="F702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B816" i="19" s="1"/>
  <c r="AV354" i="1"/>
  <c r="AK354" i="1"/>
  <c r="AA354" i="1"/>
  <c r="E355" i="23"/>
  <c r="F353" i="19"/>
  <c r="F699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698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700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813" i="19" s="1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696" i="19" s="1"/>
  <c r="BC349" i="1"/>
  <c r="G351" i="19"/>
  <c r="G697" i="19" s="1"/>
  <c r="AW350" i="1"/>
  <c r="F351" i="19"/>
  <c r="F697" i="19" s="1"/>
  <c r="K350" i="19"/>
  <c r="C351" i="23"/>
  <c r="BG348" i="1"/>
  <c r="AV350" i="1"/>
  <c r="AE350" i="1"/>
  <c r="BI350" i="1"/>
  <c r="BI349" i="1"/>
  <c r="AZ349" i="1"/>
  <c r="AQ349" i="1"/>
  <c r="AE349" i="1"/>
  <c r="J350" i="19"/>
  <c r="J696" i="19" s="1"/>
  <c r="C398" i="28"/>
  <c r="Q350" i="1"/>
  <c r="R350" i="1" s="1"/>
  <c r="AH349" i="1"/>
  <c r="J351" i="19"/>
  <c r="B351" i="19"/>
  <c r="B812" i="19" s="1"/>
  <c r="Z348" i="1"/>
  <c r="BC350" i="1"/>
  <c r="AU349" i="1"/>
  <c r="AK349" i="1"/>
  <c r="F350" i="19"/>
  <c r="F696" i="19" s="1"/>
  <c r="AT349" i="1"/>
  <c r="H351" i="19"/>
  <c r="H697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695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700" i="19"/>
  <c r="G358" i="21"/>
  <c r="G703" i="19"/>
  <c r="H404" i="28"/>
  <c r="H702" i="19"/>
  <c r="G410" i="28"/>
  <c r="G417" i="28" s="1"/>
  <c r="G706" i="19"/>
  <c r="L399" i="28"/>
  <c r="I352" i="23"/>
  <c r="E358" i="23"/>
  <c r="E403" i="28"/>
  <c r="E700" i="19"/>
  <c r="D350" i="22"/>
  <c r="H351" i="23"/>
  <c r="G402" i="28"/>
  <c r="G700" i="19"/>
  <c r="K402" i="28"/>
  <c r="H352" i="23"/>
  <c r="B356" i="22"/>
  <c r="D357" i="23"/>
  <c r="F703" i="19"/>
  <c r="F410" i="28"/>
  <c r="F417" i="28" s="1"/>
  <c r="F706" i="19"/>
  <c r="J400" i="28"/>
  <c r="J698" i="19"/>
  <c r="H400" i="28"/>
  <c r="H698" i="19"/>
  <c r="I356" i="22"/>
  <c r="J701" i="19"/>
  <c r="I359" i="22"/>
  <c r="J704" i="19"/>
  <c r="K410" i="28"/>
  <c r="K417" i="28" s="1"/>
  <c r="D410" i="28"/>
  <c r="N410" i="28" s="1"/>
  <c r="I355" i="23"/>
  <c r="D355" i="23"/>
  <c r="F701" i="19"/>
  <c r="H407" i="28"/>
  <c r="H704" i="19"/>
  <c r="J410" i="28"/>
  <c r="J417" i="28" s="1"/>
  <c r="J706" i="19"/>
  <c r="G397" i="28"/>
  <c r="G695" i="19"/>
  <c r="B351" i="23"/>
  <c r="K350" i="21"/>
  <c r="O351" i="19"/>
  <c r="J697" i="19"/>
  <c r="G353" i="22"/>
  <c r="G698" i="19"/>
  <c r="H353" i="23"/>
  <c r="D403" i="28"/>
  <c r="N403" i="28" s="1"/>
  <c r="I357" i="23"/>
  <c r="H410" i="28"/>
  <c r="H417" i="28" s="1"/>
  <c r="H706" i="19"/>
  <c r="E410" i="28"/>
  <c r="E417" i="28" s="1"/>
  <c r="E706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B809" i="19" s="1"/>
  <c r="C347" i="1"/>
  <c r="C348" i="19" s="1"/>
  <c r="E347" i="1"/>
  <c r="G347" i="1"/>
  <c r="H347" i="1"/>
  <c r="I347" i="1"/>
  <c r="G348" i="19" s="1"/>
  <c r="G694" i="19" s="1"/>
  <c r="J347" i="1"/>
  <c r="H348" i="19" s="1"/>
  <c r="H694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693" i="19" s="1"/>
  <c r="I346" i="1"/>
  <c r="G347" i="19" s="1"/>
  <c r="G693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691" i="19" s="1"/>
  <c r="H344" i="1"/>
  <c r="I344" i="1"/>
  <c r="G345" i="19" s="1"/>
  <c r="G691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692" i="19" s="1"/>
  <c r="I345" i="1"/>
  <c r="G346" i="19" s="1"/>
  <c r="G692" i="19" s="1"/>
  <c r="J345" i="1"/>
  <c r="H346" i="19" s="1"/>
  <c r="H692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690" i="19" s="1"/>
  <c r="H343" i="1"/>
  <c r="Q343" i="1" s="1"/>
  <c r="I343" i="1"/>
  <c r="G344" i="19" s="1"/>
  <c r="G690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B804" i="19" s="1"/>
  <c r="C342" i="1"/>
  <c r="C343" i="19" s="1"/>
  <c r="E342" i="1"/>
  <c r="D343" i="19" s="1"/>
  <c r="G342" i="1"/>
  <c r="E343" i="19" s="1"/>
  <c r="E689" i="19" s="1"/>
  <c r="H342" i="1"/>
  <c r="AB342" i="1" s="1"/>
  <c r="I342" i="1"/>
  <c r="J342" i="1"/>
  <c r="H343" i="19" s="1"/>
  <c r="H689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B807" i="19" s="1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694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694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693" i="19" s="1"/>
  <c r="B347" i="19"/>
  <c r="B808" i="19" s="1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691" i="19" s="1"/>
  <c r="B345" i="19"/>
  <c r="B806" i="19" s="1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690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690" i="19" s="1"/>
  <c r="B344" i="19"/>
  <c r="B805" i="19" s="1"/>
  <c r="D344" i="21"/>
  <c r="BJ343" i="1"/>
  <c r="AZ343" i="1"/>
  <c r="E344" i="23"/>
  <c r="H344" i="19"/>
  <c r="H690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689" i="19" s="1"/>
  <c r="BB342" i="1"/>
  <c r="BC342" i="1"/>
  <c r="L343" i="19"/>
  <c r="BD342" i="1"/>
  <c r="BI342" i="1"/>
  <c r="M417" i="28" l="1"/>
  <c r="N417" i="28"/>
  <c r="E392" i="28"/>
  <c r="E692" i="19"/>
  <c r="G344" i="21"/>
  <c r="G689" i="19"/>
  <c r="G346" i="23"/>
  <c r="J692" i="19"/>
  <c r="B395" i="28"/>
  <c r="K346" i="22"/>
  <c r="M347" i="19"/>
  <c r="E693" i="19"/>
  <c r="I349" i="21"/>
  <c r="J694" i="19"/>
  <c r="H343" i="23"/>
  <c r="D394" i="28"/>
  <c r="N394" i="28" s="1"/>
  <c r="B346" i="23"/>
  <c r="N345" i="19"/>
  <c r="H691" i="19"/>
  <c r="H346" i="23"/>
  <c r="F346" i="21"/>
  <c r="F691" i="19"/>
  <c r="O343" i="19"/>
  <c r="J689" i="19"/>
  <c r="H395" i="28"/>
  <c r="H693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B803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688" i="19" s="1"/>
  <c r="N341" i="1"/>
  <c r="O341" i="1"/>
  <c r="B340" i="1"/>
  <c r="C340" i="1"/>
  <c r="C341" i="19" s="1"/>
  <c r="E340" i="1"/>
  <c r="G340" i="1"/>
  <c r="E341" i="19" s="1"/>
  <c r="E687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B801" i="19" s="1"/>
  <c r="C339" i="1"/>
  <c r="C340" i="19" s="1"/>
  <c r="E339" i="1"/>
  <c r="G339" i="1"/>
  <c r="H339" i="1"/>
  <c r="Q339" i="1" s="1"/>
  <c r="I339" i="1"/>
  <c r="G340" i="19" s="1"/>
  <c r="G686" i="19" s="1"/>
  <c r="J339" i="1"/>
  <c r="K339" i="1"/>
  <c r="I340" i="19" s="1"/>
  <c r="I386" i="28" s="1"/>
  <c r="M339" i="1"/>
  <c r="J340" i="19" s="1"/>
  <c r="J686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B799" i="19" s="1"/>
  <c r="C337" i="1"/>
  <c r="C338" i="19" s="1"/>
  <c r="E337" i="1"/>
  <c r="D338" i="19" s="1"/>
  <c r="G337" i="1"/>
  <c r="H337" i="1"/>
  <c r="Q337" i="1" s="1"/>
  <c r="I337" i="1"/>
  <c r="G338" i="19" s="1"/>
  <c r="G684" i="19" s="1"/>
  <c r="J337" i="1"/>
  <c r="H338" i="19" s="1"/>
  <c r="K337" i="1"/>
  <c r="I338" i="19" s="1"/>
  <c r="I383" i="28" s="1"/>
  <c r="M337" i="1"/>
  <c r="J338" i="19" s="1"/>
  <c r="J684" i="19" s="1"/>
  <c r="N337" i="1"/>
  <c r="Z337" i="1" s="1"/>
  <c r="O337" i="1"/>
  <c r="L338" i="19" s="1"/>
  <c r="B336" i="1"/>
  <c r="B337" i="19" s="1"/>
  <c r="B798" i="19" s="1"/>
  <c r="C336" i="1"/>
  <c r="C337" i="19" s="1"/>
  <c r="E336" i="1"/>
  <c r="G336" i="1"/>
  <c r="H336" i="1"/>
  <c r="F337" i="19" s="1"/>
  <c r="F683" i="19" s="1"/>
  <c r="I336" i="1"/>
  <c r="G337" i="19" s="1"/>
  <c r="G683" i="19" s="1"/>
  <c r="J336" i="1"/>
  <c r="H337" i="19" s="1"/>
  <c r="H683" i="19" s="1"/>
  <c r="K336" i="1"/>
  <c r="I337" i="19" s="1"/>
  <c r="I382" i="28" s="1"/>
  <c r="M336" i="1"/>
  <c r="J337" i="19" s="1"/>
  <c r="J683" i="19" s="1"/>
  <c r="N336" i="1"/>
  <c r="Z336" i="1" s="1"/>
  <c r="O336" i="1"/>
  <c r="B335" i="1"/>
  <c r="B336" i="19" s="1"/>
  <c r="B797" i="19" s="1"/>
  <c r="C335" i="1"/>
  <c r="C336" i="19" s="1"/>
  <c r="E335" i="1"/>
  <c r="G335" i="1"/>
  <c r="E336" i="19" s="1"/>
  <c r="E682" i="19" s="1"/>
  <c r="H335" i="1"/>
  <c r="I335" i="1"/>
  <c r="J335" i="1"/>
  <c r="H336" i="19" s="1"/>
  <c r="H682" i="19" s="1"/>
  <c r="K335" i="1"/>
  <c r="I336" i="19" s="1"/>
  <c r="I381" i="28" s="1"/>
  <c r="M335" i="1"/>
  <c r="AA335" i="1" s="1"/>
  <c r="N335" i="1"/>
  <c r="Z335" i="1" s="1"/>
  <c r="O335" i="1"/>
  <c r="B334" i="1"/>
  <c r="B335" i="19" s="1"/>
  <c r="B796" i="19" s="1"/>
  <c r="C334" i="1"/>
  <c r="C335" i="19" s="1"/>
  <c r="E334" i="1"/>
  <c r="D335" i="19" s="1"/>
  <c r="G334" i="1"/>
  <c r="H334" i="1"/>
  <c r="Q334" i="1" s="1"/>
  <c r="I334" i="1"/>
  <c r="J334" i="1"/>
  <c r="H335" i="19" s="1"/>
  <c r="H681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B795" i="19" s="1"/>
  <c r="C333" i="1"/>
  <c r="C334" i="19" s="1"/>
  <c r="E333" i="1"/>
  <c r="D334" i="19" s="1"/>
  <c r="G333" i="1"/>
  <c r="E334" i="19" s="1"/>
  <c r="E680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687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688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B802" i="19" s="1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688" i="19" s="1"/>
  <c r="AV341" i="1"/>
  <c r="AH341" i="1"/>
  <c r="F342" i="19"/>
  <c r="F688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686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685" i="19"/>
  <c r="BD337" i="1"/>
  <c r="BE338" i="1"/>
  <c r="AT338" i="1"/>
  <c r="AG338" i="1"/>
  <c r="AE338" i="1"/>
  <c r="E339" i="19"/>
  <c r="E685" i="19" s="1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H685" i="19"/>
  <c r="H684" i="19"/>
  <c r="C339" i="21"/>
  <c r="H384" i="28"/>
  <c r="G384" i="28"/>
  <c r="I339" i="21"/>
  <c r="K339" i="22"/>
  <c r="C339" i="22"/>
  <c r="G338" i="22"/>
  <c r="G339" i="21"/>
  <c r="I339" i="22"/>
  <c r="H339" i="22"/>
  <c r="J685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683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680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681" i="19" s="1"/>
  <c r="C335" i="22"/>
  <c r="AQ334" i="1"/>
  <c r="F335" i="19"/>
  <c r="F681" i="19" s="1"/>
  <c r="I334" i="23"/>
  <c r="BJ334" i="1"/>
  <c r="AW334" i="1"/>
  <c r="AH334" i="1"/>
  <c r="E335" i="19"/>
  <c r="E681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680" i="19" s="1"/>
  <c r="C334" i="23"/>
  <c r="BD333" i="1"/>
  <c r="BB333" i="1"/>
  <c r="F334" i="19"/>
  <c r="F680" i="19" s="1"/>
  <c r="AB333" i="1"/>
  <c r="BC333" i="1"/>
  <c r="BF333" i="1"/>
  <c r="AZ333" i="1"/>
  <c r="Q333" i="1"/>
  <c r="R333" i="1" s="1"/>
  <c r="B386" i="28" l="1"/>
  <c r="B800" i="19"/>
  <c r="F341" i="22"/>
  <c r="F686" i="19"/>
  <c r="E388" i="28"/>
  <c r="E688" i="19"/>
  <c r="N341" i="19"/>
  <c r="H687" i="19"/>
  <c r="G341" i="21"/>
  <c r="G687" i="19"/>
  <c r="J387" i="28"/>
  <c r="J687" i="19"/>
  <c r="C342" i="23"/>
  <c r="K341" i="22"/>
  <c r="E341" i="21"/>
  <c r="E686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685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681" i="19"/>
  <c r="K383" i="28"/>
  <c r="M338" i="19"/>
  <c r="E384" i="28"/>
  <c r="E684" i="19"/>
  <c r="E339" i="22"/>
  <c r="E339" i="21"/>
  <c r="F338" i="21"/>
  <c r="F339" i="22"/>
  <c r="F684" i="19"/>
  <c r="G382" i="28"/>
  <c r="G682" i="19"/>
  <c r="F382" i="28"/>
  <c r="F682" i="19"/>
  <c r="D383" i="28"/>
  <c r="M383" i="28" s="1"/>
  <c r="L383" i="28"/>
  <c r="F384" i="28"/>
  <c r="H335" i="22"/>
  <c r="H680" i="19"/>
  <c r="O336" i="19"/>
  <c r="J682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679" i="19"/>
  <c r="N382" i="28"/>
  <c r="C334" i="22"/>
  <c r="C334" i="21"/>
  <c r="J333" i="19"/>
  <c r="AV333" i="1"/>
  <c r="AJ333" i="1"/>
  <c r="B333" i="19"/>
  <c r="B794" i="19" s="1"/>
  <c r="AE333" i="1"/>
  <c r="AQ333" i="1"/>
  <c r="G334" i="22"/>
  <c r="E333" i="19"/>
  <c r="AS333" i="1"/>
  <c r="AG333" i="1"/>
  <c r="AX333" i="1"/>
  <c r="AL333" i="1"/>
  <c r="BI332" i="1"/>
  <c r="H333" i="19"/>
  <c r="H679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679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B792" i="19" s="1"/>
  <c r="C330" i="1"/>
  <c r="C331" i="19" s="1"/>
  <c r="E330" i="1"/>
  <c r="D331" i="19" s="1"/>
  <c r="G330" i="1"/>
  <c r="E331" i="19" s="1"/>
  <c r="E677" i="19" s="1"/>
  <c r="H330" i="1"/>
  <c r="Q330" i="1" s="1"/>
  <c r="I330" i="1"/>
  <c r="G331" i="19" s="1"/>
  <c r="G677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B791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679" i="19"/>
  <c r="J379" i="28"/>
  <c r="J679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678" i="19" s="1"/>
  <c r="AJ332" i="1"/>
  <c r="AV332" i="1"/>
  <c r="AE332" i="1"/>
  <c r="AQ332" i="1"/>
  <c r="E333" i="23"/>
  <c r="H332" i="19"/>
  <c r="H678" i="19" s="1"/>
  <c r="AU332" i="1"/>
  <c r="B332" i="19"/>
  <c r="B793" i="19" s="1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676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678" i="19" s="1"/>
  <c r="AQ330" i="1"/>
  <c r="BJ330" i="1"/>
  <c r="AZ330" i="1"/>
  <c r="BJ331" i="1"/>
  <c r="AH331" i="1"/>
  <c r="F332" i="19"/>
  <c r="H330" i="19"/>
  <c r="H676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677" i="19" s="1"/>
  <c r="C331" i="21"/>
  <c r="BI330" i="1"/>
  <c r="AX330" i="1"/>
  <c r="H331" i="19"/>
  <c r="H677" i="19" s="1"/>
  <c r="BH330" i="1"/>
  <c r="AW330" i="1"/>
  <c r="AL330" i="1"/>
  <c r="C331" i="22"/>
  <c r="C331" i="23"/>
  <c r="BD330" i="1"/>
  <c r="AV330" i="1"/>
  <c r="AI330" i="1"/>
  <c r="F331" i="19"/>
  <c r="F677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676" i="19" s="1"/>
  <c r="BG329" i="1"/>
  <c r="AB329" i="1"/>
  <c r="BC329" i="1"/>
  <c r="BB329" i="1"/>
  <c r="E331" i="21" l="1"/>
  <c r="E676" i="19"/>
  <c r="D332" i="21"/>
  <c r="H331" i="23"/>
  <c r="K333" i="21"/>
  <c r="I331" i="23"/>
  <c r="K378" i="28"/>
  <c r="K385" i="28" s="1"/>
  <c r="G331" i="21"/>
  <c r="G676" i="19"/>
  <c r="D331" i="21"/>
  <c r="F333" i="21"/>
  <c r="F678" i="19"/>
  <c r="E332" i="22"/>
  <c r="E678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674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673" i="19" s="1"/>
  <c r="I326" i="1"/>
  <c r="J326" i="1"/>
  <c r="K326" i="1"/>
  <c r="I327" i="19" s="1"/>
  <c r="I371" i="28" s="1"/>
  <c r="M326" i="1"/>
  <c r="J327" i="19" s="1"/>
  <c r="J673" i="19" s="1"/>
  <c r="N326" i="1"/>
  <c r="Z326" i="1" s="1"/>
  <c r="O326" i="1"/>
  <c r="AC326" i="1" s="1"/>
  <c r="B325" i="1"/>
  <c r="B326" i="19" s="1"/>
  <c r="B787" i="19" s="1"/>
  <c r="C325" i="1"/>
  <c r="C326" i="19" s="1"/>
  <c r="E325" i="1"/>
  <c r="G325" i="1"/>
  <c r="H325" i="1"/>
  <c r="Q325" i="1" s="1"/>
  <c r="I325" i="1"/>
  <c r="G326" i="19" s="1"/>
  <c r="G672" i="19" s="1"/>
  <c r="J325" i="1"/>
  <c r="H326" i="19" s="1"/>
  <c r="H672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671" i="19" s="1"/>
  <c r="H324" i="1"/>
  <c r="Q324" i="1" s="1"/>
  <c r="I324" i="1"/>
  <c r="G325" i="19" s="1"/>
  <c r="G671" i="19" s="1"/>
  <c r="J324" i="1"/>
  <c r="K324" i="1"/>
  <c r="I325" i="19" s="1"/>
  <c r="I368" i="28" s="1"/>
  <c r="M324" i="1"/>
  <c r="J325" i="19" s="1"/>
  <c r="J671" i="19" s="1"/>
  <c r="N324" i="1"/>
  <c r="K325" i="19" s="1"/>
  <c r="O324" i="1"/>
  <c r="AC324" i="1" s="1"/>
  <c r="B323" i="1"/>
  <c r="B324" i="19" s="1"/>
  <c r="B785" i="19" s="1"/>
  <c r="C323" i="1"/>
  <c r="C324" i="19" s="1"/>
  <c r="E323" i="1"/>
  <c r="D324" i="19" s="1"/>
  <c r="G323" i="1"/>
  <c r="E324" i="19" s="1"/>
  <c r="E670" i="19" s="1"/>
  <c r="H323" i="1"/>
  <c r="F324" i="19" s="1"/>
  <c r="F670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669" i="19" s="1"/>
  <c r="I322" i="1"/>
  <c r="G323" i="19" s="1"/>
  <c r="G669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B783" i="19" s="1"/>
  <c r="C321" i="1"/>
  <c r="C322" i="19" s="1"/>
  <c r="E321" i="1"/>
  <c r="D322" i="19" s="1"/>
  <c r="G321" i="1"/>
  <c r="E322" i="19" s="1"/>
  <c r="E668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674" i="19" s="1"/>
  <c r="AW328" i="1"/>
  <c r="AK329" i="1"/>
  <c r="AW329" i="1"/>
  <c r="BE328" i="1"/>
  <c r="AU328" i="1"/>
  <c r="AI329" i="1"/>
  <c r="AU329" i="1"/>
  <c r="J329" i="19"/>
  <c r="J675" i="19" s="1"/>
  <c r="AE329" i="1"/>
  <c r="AQ329" i="1"/>
  <c r="BH327" i="1"/>
  <c r="AG327" i="1"/>
  <c r="BE327" i="1"/>
  <c r="BB328" i="1"/>
  <c r="AH329" i="1"/>
  <c r="AT329" i="1"/>
  <c r="H329" i="19"/>
  <c r="H675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B790" i="19" s="1"/>
  <c r="C329" i="21"/>
  <c r="AS326" i="1"/>
  <c r="BB325" i="1"/>
  <c r="AS327" i="1"/>
  <c r="E327" i="19"/>
  <c r="E328" i="19"/>
  <c r="E674" i="19" s="1"/>
  <c r="AH328" i="1"/>
  <c r="G329" i="19"/>
  <c r="G675" i="19" s="1"/>
  <c r="C329" i="22"/>
  <c r="B325" i="19"/>
  <c r="B786" i="19" s="1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675" i="19" s="1"/>
  <c r="AJ327" i="1"/>
  <c r="AJ325" i="1"/>
  <c r="BI327" i="1"/>
  <c r="BH326" i="1"/>
  <c r="BC327" i="1"/>
  <c r="AF328" i="1"/>
  <c r="AO328" i="1" s="1"/>
  <c r="E329" i="19"/>
  <c r="E675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673" i="19" s="1"/>
  <c r="BB327" i="1"/>
  <c r="AK327" i="1"/>
  <c r="Z327" i="1"/>
  <c r="J328" i="19"/>
  <c r="J674" i="19" s="1"/>
  <c r="B328" i="19"/>
  <c r="B789" i="19" s="1"/>
  <c r="BG324" i="1"/>
  <c r="AZ327" i="1"/>
  <c r="R327" i="1"/>
  <c r="AJ326" i="1"/>
  <c r="AL325" i="1"/>
  <c r="Z324" i="1"/>
  <c r="AG326" i="1"/>
  <c r="AU327" i="1"/>
  <c r="AF327" i="1"/>
  <c r="AO327" i="1" s="1"/>
  <c r="F328" i="19"/>
  <c r="F674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B788" i="19" s="1"/>
  <c r="AX325" i="1"/>
  <c r="AH325" i="1"/>
  <c r="BE326" i="1"/>
  <c r="BJ324" i="1"/>
  <c r="AG325" i="1"/>
  <c r="AZ326" i="1"/>
  <c r="AK326" i="1"/>
  <c r="H327" i="19"/>
  <c r="H673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670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669" i="19" s="1"/>
  <c r="B323" i="19"/>
  <c r="B784" i="19" s="1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669" i="19" s="1"/>
  <c r="BC322" i="1"/>
  <c r="AI322" i="1"/>
  <c r="AL322" i="1"/>
  <c r="BI321" i="1"/>
  <c r="H322" i="19"/>
  <c r="H668" i="19" s="1"/>
  <c r="BF321" i="1"/>
  <c r="G322" i="19"/>
  <c r="C322" i="23"/>
  <c r="AB321" i="1"/>
  <c r="BC321" i="1"/>
  <c r="B320" i="1"/>
  <c r="B321" i="19" s="1"/>
  <c r="B782" i="19" s="1"/>
  <c r="C320" i="1"/>
  <c r="C321" i="19" s="1"/>
  <c r="E320" i="1"/>
  <c r="D321" i="19" s="1"/>
  <c r="G320" i="1"/>
  <c r="H320" i="1"/>
  <c r="Q320" i="1" s="1"/>
  <c r="I320" i="1"/>
  <c r="G321" i="19" s="1"/>
  <c r="G667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671" i="19"/>
  <c r="B322" i="21"/>
  <c r="C323" i="23"/>
  <c r="K372" i="28"/>
  <c r="B324" i="22"/>
  <c r="G325" i="21"/>
  <c r="G670" i="19"/>
  <c r="E324" i="22"/>
  <c r="E669" i="19"/>
  <c r="O327" i="19"/>
  <c r="E673" i="19"/>
  <c r="F323" i="21"/>
  <c r="F668" i="19"/>
  <c r="I325" i="22"/>
  <c r="J670" i="19"/>
  <c r="E326" i="22"/>
  <c r="E672" i="19"/>
  <c r="D325" i="22"/>
  <c r="G366" i="28"/>
  <c r="G668" i="19"/>
  <c r="H326" i="21"/>
  <c r="H671" i="19"/>
  <c r="B326" i="22"/>
  <c r="O322" i="19"/>
  <c r="J668" i="19"/>
  <c r="F326" i="23"/>
  <c r="F371" i="28"/>
  <c r="F672" i="19"/>
  <c r="G327" i="23"/>
  <c r="J330" i="21"/>
  <c r="I327" i="21"/>
  <c r="J672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667" i="19" s="1"/>
  <c r="AB320" i="1"/>
  <c r="E321" i="19"/>
  <c r="E667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667" i="19"/>
  <c r="G364" i="28"/>
  <c r="G666" i="19"/>
  <c r="J322" i="22"/>
  <c r="H365" i="28"/>
  <c r="H667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666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666" i="19" s="1"/>
  <c r="B320" i="19"/>
  <c r="B781" i="19" s="1"/>
  <c r="H320" i="19"/>
  <c r="H666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665" i="19" s="1"/>
  <c r="H318" i="1"/>
  <c r="AT319" i="1" s="1"/>
  <c r="I318" i="1"/>
  <c r="J318" i="1"/>
  <c r="H319" i="19" s="1"/>
  <c r="H665" i="19" s="1"/>
  <c r="K318" i="1"/>
  <c r="I319" i="19" s="1"/>
  <c r="I362" i="28" s="1"/>
  <c r="I369" i="28" s="1"/>
  <c r="M318" i="1"/>
  <c r="AV319" i="1" s="1"/>
  <c r="N318" i="1"/>
  <c r="O318" i="1"/>
  <c r="F364" i="28" l="1"/>
  <c r="F666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665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665" i="19" s="1"/>
  <c r="B319" i="19"/>
  <c r="B780" i="19" s="1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F664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B778" i="19" s="1"/>
  <c r="C316" i="1"/>
  <c r="C317" i="19" s="1"/>
  <c r="E316" i="1"/>
  <c r="D317" i="19" s="1"/>
  <c r="G316" i="1"/>
  <c r="E317" i="19" s="1"/>
  <c r="E663" i="19" s="1"/>
  <c r="H316" i="1"/>
  <c r="Q316" i="1" s="1"/>
  <c r="I316" i="1"/>
  <c r="G317" i="19" s="1"/>
  <c r="G663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662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E664" i="19"/>
  <c r="F363" i="28"/>
  <c r="F665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B779" i="19" s="1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663" i="19" s="1"/>
  <c r="D317" i="21"/>
  <c r="D359" i="28"/>
  <c r="BI316" i="1"/>
  <c r="BD315" i="1"/>
  <c r="BF316" i="1"/>
  <c r="BE316" i="1"/>
  <c r="H317" i="19"/>
  <c r="H663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662" i="19" s="1"/>
  <c r="B316" i="19"/>
  <c r="B777" i="19" s="1"/>
  <c r="AA315" i="1"/>
  <c r="BJ315" i="1"/>
  <c r="BE315" i="1"/>
  <c r="H316" i="19"/>
  <c r="H662" i="19" s="1"/>
  <c r="G316" i="19"/>
  <c r="G662" i="19" s="1"/>
  <c r="C316" i="23"/>
  <c r="BF315" i="1"/>
  <c r="B314" i="1"/>
  <c r="C314" i="1"/>
  <c r="C315" i="19" s="1"/>
  <c r="E314" i="1"/>
  <c r="G314" i="1"/>
  <c r="H314" i="1"/>
  <c r="I314" i="1"/>
  <c r="G315" i="19" s="1"/>
  <c r="G661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663" i="19"/>
  <c r="H316" i="23"/>
  <c r="G362" i="28"/>
  <c r="G369" i="28" s="1"/>
  <c r="G664" i="19"/>
  <c r="B317" i="22"/>
  <c r="H362" i="28"/>
  <c r="H369" i="28" s="1"/>
  <c r="H664" i="19"/>
  <c r="I319" i="22"/>
  <c r="J664" i="19"/>
  <c r="D316" i="23"/>
  <c r="F662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661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661" i="19" s="1"/>
  <c r="BF314" i="1"/>
  <c r="BE314" i="1"/>
  <c r="K315" i="19"/>
  <c r="J315" i="19"/>
  <c r="J661" i="19" s="1"/>
  <c r="B315" i="19"/>
  <c r="B776" i="19" s="1"/>
  <c r="BD314" i="1"/>
  <c r="AB314" i="1"/>
  <c r="BC314" i="1"/>
  <c r="AA314" i="1"/>
  <c r="BB314" i="1"/>
  <c r="Q314" i="1"/>
  <c r="R314" i="1" s="1"/>
  <c r="H358" i="28" l="1"/>
  <c r="H661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660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660" i="19" s="1"/>
  <c r="F314" i="19"/>
  <c r="F660" i="19" s="1"/>
  <c r="AZ313" i="1"/>
  <c r="BJ313" i="1"/>
  <c r="K314" i="19"/>
  <c r="BF313" i="1"/>
  <c r="AA313" i="1"/>
  <c r="J314" i="19"/>
  <c r="J660" i="19" s="1"/>
  <c r="B314" i="19"/>
  <c r="B775" i="19" s="1"/>
  <c r="Z313" i="1"/>
  <c r="BD313" i="1"/>
  <c r="H314" i="19"/>
  <c r="H660" i="19" s="1"/>
  <c r="B312" i="1"/>
  <c r="B313" i="19" s="1"/>
  <c r="B774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659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659" i="19" s="1"/>
  <c r="BH312" i="1"/>
  <c r="E314" i="23"/>
  <c r="AW313" i="1"/>
  <c r="AG313" i="1"/>
  <c r="AU313" i="1"/>
  <c r="H313" i="19"/>
  <c r="H659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659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658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659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658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658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658" i="19" s="1"/>
  <c r="BE311" i="1"/>
  <c r="AC311" i="1"/>
  <c r="BH311" i="1"/>
  <c r="B312" i="19"/>
  <c r="B773" i="19" s="1"/>
  <c r="D312" i="19"/>
  <c r="BD311" i="1"/>
  <c r="BI311" i="1"/>
  <c r="AZ311" i="1"/>
  <c r="Q311" i="1"/>
  <c r="R311" i="1" s="1"/>
  <c r="B310" i="1"/>
  <c r="B311" i="19" s="1"/>
  <c r="B772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657" i="19" s="1"/>
  <c r="N310" i="1"/>
  <c r="O310" i="1"/>
  <c r="F313" i="22" l="1"/>
  <c r="N356" i="28"/>
  <c r="D355" i="28"/>
  <c r="N355" i="28" s="1"/>
  <c r="H355" i="28"/>
  <c r="H658" i="19"/>
  <c r="G354" i="28"/>
  <c r="G361" i="28" s="1"/>
  <c r="G657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656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B769" i="19" s="1"/>
  <c r="C307" i="1"/>
  <c r="C308" i="19" s="1"/>
  <c r="E307" i="1"/>
  <c r="D308" i="19" s="1"/>
  <c r="G307" i="1"/>
  <c r="E308" i="19" s="1"/>
  <c r="E654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655" i="19" s="1"/>
  <c r="J308" i="1"/>
  <c r="H309" i="19" s="1"/>
  <c r="H655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657" i="19"/>
  <c r="M311" i="19"/>
  <c r="E657" i="19"/>
  <c r="H354" i="28"/>
  <c r="H361" i="28" s="1"/>
  <c r="H657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656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656" i="19" s="1"/>
  <c r="B310" i="19"/>
  <c r="B771" i="19" s="1"/>
  <c r="AC307" i="1"/>
  <c r="BH307" i="1"/>
  <c r="AS309" i="1"/>
  <c r="C310" i="21"/>
  <c r="R307" i="1"/>
  <c r="AE309" i="1"/>
  <c r="AB307" i="1"/>
  <c r="BE309" i="1"/>
  <c r="H310" i="19"/>
  <c r="H656" i="19" s="1"/>
  <c r="L308" i="19"/>
  <c r="G310" i="19"/>
  <c r="G656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770" i="19" s="1"/>
  <c r="B308" i="23"/>
  <c r="C308" i="23"/>
  <c r="AI308" i="1"/>
  <c r="H308" i="19"/>
  <c r="J309" i="19"/>
  <c r="J655" i="19" s="1"/>
  <c r="AB308" i="1"/>
  <c r="AT308" i="1"/>
  <c r="F309" i="19"/>
  <c r="F655" i="19" s="1"/>
  <c r="Q308" i="1"/>
  <c r="R308" i="1" s="1"/>
  <c r="BI308" i="1"/>
  <c r="E309" i="19"/>
  <c r="AQ308" i="1"/>
  <c r="F308" i="19"/>
  <c r="F654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B768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654" i="19"/>
  <c r="H308" i="23"/>
  <c r="N309" i="19"/>
  <c r="E655" i="19"/>
  <c r="I308" i="23"/>
  <c r="H310" i="23"/>
  <c r="B310" i="23"/>
  <c r="I310" i="23"/>
  <c r="G309" i="21"/>
  <c r="G654" i="19"/>
  <c r="E349" i="28"/>
  <c r="E653" i="19"/>
  <c r="O308" i="19"/>
  <c r="J654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653" i="19" s="1"/>
  <c r="AZ306" i="1"/>
  <c r="BD306" i="1"/>
  <c r="BI306" i="1"/>
  <c r="Q306" i="1"/>
  <c r="R306" i="1" s="1"/>
  <c r="H307" i="19"/>
  <c r="G307" i="19"/>
  <c r="G653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653" i="19"/>
  <c r="E348" i="28"/>
  <c r="E652" i="19"/>
  <c r="H308" i="21"/>
  <c r="H653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652" i="19" s="1"/>
  <c r="AV306" i="1"/>
  <c r="AK306" i="1"/>
  <c r="BI305" i="1"/>
  <c r="C306" i="23"/>
  <c r="AJ306" i="1"/>
  <c r="M307" i="19"/>
  <c r="AU306" i="1"/>
  <c r="BD305" i="1"/>
  <c r="F306" i="19"/>
  <c r="F652" i="19" s="1"/>
  <c r="BG305" i="1"/>
  <c r="AC305" i="1"/>
  <c r="BH305" i="1"/>
  <c r="G306" i="19"/>
  <c r="G652" i="19" s="1"/>
  <c r="R305" i="1"/>
  <c r="B306" i="19"/>
  <c r="B767" i="19" s="1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B766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652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651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651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651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651" i="19"/>
  <c r="D305" i="23"/>
  <c r="AX304" i="1"/>
  <c r="C305" i="22"/>
  <c r="E304" i="19"/>
  <c r="E650" i="19" s="1"/>
  <c r="AS304" i="1"/>
  <c r="AE304" i="1"/>
  <c r="AQ304" i="1"/>
  <c r="E651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650" i="19" s="1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649" i="19" s="1"/>
  <c r="J302" i="1"/>
  <c r="AI303" i="1" s="1"/>
  <c r="M302" i="1"/>
  <c r="N302" i="1"/>
  <c r="Z302" i="1" s="1"/>
  <c r="O302" i="1"/>
  <c r="AC302" i="1" s="1"/>
  <c r="B346" i="28" l="1"/>
  <c r="B353" i="28" s="1"/>
  <c r="B765" i="19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650" i="19"/>
  <c r="I305" i="21"/>
  <c r="I305" i="22"/>
  <c r="E305" i="21"/>
  <c r="N304" i="19"/>
  <c r="H650" i="19"/>
  <c r="H305" i="21"/>
  <c r="H305" i="22"/>
  <c r="K305" i="22"/>
  <c r="K305" i="21"/>
  <c r="G650" i="19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649" i="19" s="1"/>
  <c r="F303" i="19"/>
  <c r="F649" i="19" s="1"/>
  <c r="E303" i="19"/>
  <c r="E649" i="19" s="1"/>
  <c r="AB302" i="1"/>
  <c r="BC302" i="1"/>
  <c r="BH302" i="1"/>
  <c r="AZ302" i="1"/>
  <c r="M346" i="28" l="1"/>
  <c r="B304" i="22"/>
  <c r="B764" i="19"/>
  <c r="B304" i="21"/>
  <c r="M353" i="28"/>
  <c r="N353" i="28"/>
  <c r="N303" i="19"/>
  <c r="H304" i="21"/>
  <c r="H649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B762" i="19" s="1"/>
  <c r="C300" i="1"/>
  <c r="C301" i="19" s="1"/>
  <c r="E300" i="1"/>
  <c r="G300" i="1"/>
  <c r="E301" i="19" s="1"/>
  <c r="E647" i="19" s="1"/>
  <c r="H300" i="1"/>
  <c r="AB300" i="1" s="1"/>
  <c r="I300" i="1"/>
  <c r="G301" i="19" s="1"/>
  <c r="G647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648" i="19" s="1"/>
  <c r="BI301" i="1"/>
  <c r="G303" i="22"/>
  <c r="G303" i="21"/>
  <c r="G343" i="28"/>
  <c r="AV301" i="1"/>
  <c r="H302" i="19"/>
  <c r="H648" i="19" s="1"/>
  <c r="AI301" i="1"/>
  <c r="AU301" i="1"/>
  <c r="Q301" i="1"/>
  <c r="R301" i="1" s="1"/>
  <c r="AH302" i="1"/>
  <c r="AT302" i="1"/>
  <c r="B302" i="19"/>
  <c r="G302" i="22"/>
  <c r="G302" i="21"/>
  <c r="G648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647" i="19" s="1"/>
  <c r="BF300" i="1"/>
  <c r="K301" i="19"/>
  <c r="BG300" i="1"/>
  <c r="BE300" i="1"/>
  <c r="J301" i="19"/>
  <c r="J647" i="19" s="1"/>
  <c r="D301" i="19"/>
  <c r="L301" i="19"/>
  <c r="BD300" i="1"/>
  <c r="H301" i="19"/>
  <c r="H647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B763" i="19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646" i="19"/>
  <c r="D342" i="28"/>
  <c r="BB299" i="1"/>
  <c r="J302" i="21"/>
  <c r="I302" i="22"/>
  <c r="F342" i="28"/>
  <c r="F302" i="22"/>
  <c r="F302" i="21"/>
  <c r="F648" i="19"/>
  <c r="D302" i="23"/>
  <c r="E302" i="21"/>
  <c r="E648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B761" i="19" s="1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646" i="19" s="1"/>
  <c r="BE299" i="1"/>
  <c r="E300" i="19"/>
  <c r="E646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645" i="19" s="1"/>
  <c r="N298" i="1"/>
  <c r="O298" i="1"/>
  <c r="BA300" i="1" l="1"/>
  <c r="M342" i="28"/>
  <c r="M343" i="28"/>
  <c r="N343" i="28"/>
  <c r="K301" i="22"/>
  <c r="N342" i="28"/>
  <c r="K301" i="21"/>
  <c r="I301" i="21"/>
  <c r="J646" i="19"/>
  <c r="L341" i="28"/>
  <c r="B300" i="23"/>
  <c r="G340" i="28"/>
  <c r="G645" i="19"/>
  <c r="H301" i="21"/>
  <c r="H646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B760" i="19" s="1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645" i="19" s="1"/>
  <c r="BI298" i="1"/>
  <c r="Q298" i="1"/>
  <c r="R298" i="1" s="1"/>
  <c r="BB298" i="1"/>
  <c r="AZ298" i="1"/>
  <c r="F299" i="19"/>
  <c r="F645" i="19" s="1"/>
  <c r="E299" i="19"/>
  <c r="D299" i="19"/>
  <c r="BH298" i="1"/>
  <c r="BG298" i="1"/>
  <c r="BF298" i="1"/>
  <c r="BE298" i="1"/>
  <c r="BD298" i="1"/>
  <c r="BC298" i="1"/>
  <c r="BJ298" i="1"/>
  <c r="E340" i="28" l="1"/>
  <c r="E645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644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759" i="19" s="1"/>
  <c r="BG297" i="1"/>
  <c r="AB297" i="1"/>
  <c r="J298" i="19"/>
  <c r="BF297" i="1"/>
  <c r="H298" i="19"/>
  <c r="BC297" i="1"/>
  <c r="AZ297" i="1"/>
  <c r="E339" i="28" l="1"/>
  <c r="F339" i="28"/>
  <c r="K339" i="28"/>
  <c r="H644" i="19"/>
  <c r="H339" i="28"/>
  <c r="L339" i="28"/>
  <c r="B339" i="28"/>
  <c r="D339" i="28"/>
  <c r="N339" i="28" s="1"/>
  <c r="J644" i="19"/>
  <c r="J339" i="28"/>
  <c r="F299" i="22"/>
  <c r="F644" i="19"/>
  <c r="M298" i="19"/>
  <c r="E644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B757" i="19" s="1"/>
  <c r="C295" i="1"/>
  <c r="C296" i="19" s="1"/>
  <c r="E295" i="1"/>
  <c r="G295" i="1"/>
  <c r="H295" i="1"/>
  <c r="AB295" i="1" s="1"/>
  <c r="I295" i="1"/>
  <c r="G296" i="19" s="1"/>
  <c r="G642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B758" i="19" s="1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643" i="19"/>
  <c r="G336" i="28"/>
  <c r="C336" i="28"/>
  <c r="C297" i="22"/>
  <c r="C297" i="21"/>
  <c r="H296" i="19"/>
  <c r="H642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642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642" i="19" s="1"/>
  <c r="BE295" i="1"/>
  <c r="E296" i="19"/>
  <c r="E642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643" i="19"/>
  <c r="J338" i="28"/>
  <c r="J345" i="28" s="1"/>
  <c r="H643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643" i="19"/>
  <c r="F336" i="28"/>
  <c r="D297" i="23"/>
  <c r="K297" i="21"/>
  <c r="BI294" i="1"/>
  <c r="H297" i="23"/>
  <c r="K297" i="22"/>
  <c r="E297" i="23"/>
  <c r="I297" i="23"/>
  <c r="N297" i="19"/>
  <c r="E297" i="21"/>
  <c r="E643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B756" i="19" s="1"/>
  <c r="AE295" i="1"/>
  <c r="AN295" i="1" s="1"/>
  <c r="BD294" i="1"/>
  <c r="BB294" i="1"/>
  <c r="J295" i="19"/>
  <c r="J641" i="19" s="1"/>
  <c r="H295" i="19"/>
  <c r="H641" i="19" s="1"/>
  <c r="AI295" i="1"/>
  <c r="BE294" i="1"/>
  <c r="AB294" i="1"/>
  <c r="AZ294" i="1"/>
  <c r="AA294" i="1"/>
  <c r="BJ294" i="1"/>
  <c r="G295" i="19"/>
  <c r="G641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641" i="19"/>
  <c r="M295" i="19"/>
  <c r="F296" i="21"/>
  <c r="F641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640" i="19"/>
  <c r="D294" i="19"/>
  <c r="B294" i="19"/>
  <c r="B755" i="19" s="1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640" i="19"/>
  <c r="G294" i="23"/>
  <c r="C294" i="22"/>
  <c r="Z292" i="1"/>
  <c r="AW293" i="1"/>
  <c r="AE293" i="1"/>
  <c r="AN293" i="1" s="1"/>
  <c r="O294" i="19"/>
  <c r="J293" i="19"/>
  <c r="J639" i="19" s="1"/>
  <c r="E640" i="19"/>
  <c r="F640" i="19"/>
  <c r="D294" i="23"/>
  <c r="C294" i="21"/>
  <c r="N294" i="19"/>
  <c r="F293" i="19"/>
  <c r="F639" i="19" s="1"/>
  <c r="H640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639" i="19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754" i="19"/>
  <c r="BA293" i="1"/>
  <c r="H639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638" i="19"/>
  <c r="G293" i="21"/>
  <c r="AH292" i="1"/>
  <c r="AL292" i="1"/>
  <c r="E639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B752" i="19" s="1"/>
  <c r="C290" i="1"/>
  <c r="C291" i="19" s="1"/>
  <c r="C292" i="21" s="1"/>
  <c r="E290" i="1"/>
  <c r="G290" i="1"/>
  <c r="AG291" i="1" s="1"/>
  <c r="H290" i="1"/>
  <c r="F291" i="19" s="1"/>
  <c r="F637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B753" i="19"/>
  <c r="N332" i="28"/>
  <c r="J293" i="22"/>
  <c r="B332" i="28"/>
  <c r="M332" i="28" s="1"/>
  <c r="M333" i="28"/>
  <c r="E293" i="21"/>
  <c r="E293" i="22"/>
  <c r="B292" i="23"/>
  <c r="G331" i="28"/>
  <c r="G637" i="19"/>
  <c r="N292" i="19"/>
  <c r="E638" i="19"/>
  <c r="B293" i="21"/>
  <c r="H638" i="19"/>
  <c r="H332" i="28"/>
  <c r="H293" i="22"/>
  <c r="H293" i="21"/>
  <c r="L332" i="28"/>
  <c r="K293" i="22"/>
  <c r="J638" i="19"/>
  <c r="J332" i="28"/>
  <c r="I293" i="21"/>
  <c r="I293" i="22"/>
  <c r="F638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637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637" i="19"/>
  <c r="J292" i="21"/>
  <c r="E292" i="21"/>
  <c r="E637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B751" i="19" s="1"/>
  <c r="AK290" i="1"/>
  <c r="E291" i="22"/>
  <c r="E291" i="21"/>
  <c r="E330" i="28"/>
  <c r="M291" i="19"/>
  <c r="E636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636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636" i="19"/>
  <c r="D290" i="23"/>
  <c r="L289" i="19"/>
  <c r="I289" i="23" s="1"/>
  <c r="AL289" i="1"/>
  <c r="AX289" i="1"/>
  <c r="N290" i="19"/>
  <c r="H636" i="19"/>
  <c r="F290" i="23"/>
  <c r="B289" i="19"/>
  <c r="AQ289" i="1"/>
  <c r="AE289" i="1"/>
  <c r="E289" i="19"/>
  <c r="E635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636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635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B750" i="19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635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635" i="19"/>
  <c r="F289" i="23"/>
  <c r="C289" i="21"/>
  <c r="J288" i="19"/>
  <c r="J327" i="28" s="1"/>
  <c r="AV288" i="1"/>
  <c r="H288" i="19"/>
  <c r="H634" i="19" s="1"/>
  <c r="J635" i="19"/>
  <c r="G289" i="23"/>
  <c r="C289" i="22"/>
  <c r="G289" i="22"/>
  <c r="AL288" i="1"/>
  <c r="O289" i="19"/>
  <c r="G327" i="28"/>
  <c r="B288" i="19"/>
  <c r="B749" i="19" s="1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634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634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634" i="19"/>
  <c r="AG287" i="1"/>
  <c r="D288" i="23"/>
  <c r="F634" i="19"/>
  <c r="AH287" i="1"/>
  <c r="AS287" i="1"/>
  <c r="G288" i="22"/>
  <c r="B287" i="19"/>
  <c r="B748" i="19" s="1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633" i="19" s="1"/>
  <c r="E633" i="19"/>
  <c r="D287" i="19"/>
  <c r="R286" i="1"/>
  <c r="BB286" i="1"/>
  <c r="AC286" i="1"/>
  <c r="BG286" i="1"/>
  <c r="J287" i="19"/>
  <c r="BE286" i="1"/>
  <c r="G633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B747" i="19" s="1"/>
  <c r="AE286" i="1"/>
  <c r="AQ286" i="1"/>
  <c r="H286" i="19"/>
  <c r="H632" i="19" s="1"/>
  <c r="AU286" i="1"/>
  <c r="E287" i="23"/>
  <c r="F287" i="23"/>
  <c r="G632" i="19"/>
  <c r="G287" i="21"/>
  <c r="AI286" i="1"/>
  <c r="F633" i="19"/>
  <c r="D287" i="23"/>
  <c r="BJ285" i="1"/>
  <c r="AV286" i="1"/>
  <c r="BF285" i="1"/>
  <c r="AK286" i="1"/>
  <c r="AW286" i="1"/>
  <c r="E286" i="19"/>
  <c r="E632" i="19" s="1"/>
  <c r="AG286" i="1"/>
  <c r="AS286" i="1"/>
  <c r="AC285" i="1"/>
  <c r="Q285" i="1"/>
  <c r="R285" i="1" s="1"/>
  <c r="AH286" i="1"/>
  <c r="AT286" i="1"/>
  <c r="G287" i="23"/>
  <c r="J633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B746" i="19" s="1"/>
  <c r="AQ285" i="1"/>
  <c r="AE285" i="1"/>
  <c r="O286" i="19"/>
  <c r="I286" i="22"/>
  <c r="I286" i="21"/>
  <c r="J632" i="19"/>
  <c r="J324" i="28"/>
  <c r="G286" i="23"/>
  <c r="BJ284" i="1"/>
  <c r="BI284" i="1"/>
  <c r="AU285" i="1"/>
  <c r="AZ284" i="1"/>
  <c r="C286" i="22"/>
  <c r="C286" i="21"/>
  <c r="F632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631" i="19"/>
  <c r="J631" i="19"/>
  <c r="G631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631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631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630" i="19" s="1"/>
  <c r="H285" i="23"/>
  <c r="C285" i="21"/>
  <c r="F284" i="19"/>
  <c r="F630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B745" i="19" s="1"/>
  <c r="H284" i="19"/>
  <c r="H285" i="22" s="1"/>
  <c r="Z283" i="1"/>
  <c r="G284" i="19"/>
  <c r="R283" i="1"/>
  <c r="E284" i="19"/>
  <c r="C284" i="23"/>
  <c r="AA283" i="1"/>
  <c r="B282" i="1"/>
  <c r="B283" i="19" s="1"/>
  <c r="B744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630" i="19"/>
  <c r="F284" i="23"/>
  <c r="BG282" i="1"/>
  <c r="AR283" i="1"/>
  <c r="AF283" i="1"/>
  <c r="AC282" i="1"/>
  <c r="AX283" i="1"/>
  <c r="AL283" i="1"/>
  <c r="M284" i="19"/>
  <c r="E284" i="23"/>
  <c r="G630" i="19"/>
  <c r="B284" i="21"/>
  <c r="B284" i="22"/>
  <c r="Q282" i="1"/>
  <c r="R282" i="1" s="1"/>
  <c r="AH283" i="1"/>
  <c r="AT283" i="1"/>
  <c r="Z282" i="1"/>
  <c r="AW283" i="1"/>
  <c r="E284" i="21"/>
  <c r="E284" i="22"/>
  <c r="E630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629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628" i="19" s="1"/>
  <c r="H281" i="1"/>
  <c r="AH282" i="1" s="1"/>
  <c r="I281" i="1"/>
  <c r="G282" i="19" s="1"/>
  <c r="G628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B743" i="19" s="1"/>
  <c r="AE282" i="1"/>
  <c r="AL282" i="1"/>
  <c r="E283" i="22"/>
  <c r="C283" i="22"/>
  <c r="D282" i="19"/>
  <c r="E282" i="23" s="1"/>
  <c r="AJ282" i="1"/>
  <c r="AT282" i="1"/>
  <c r="J629" i="19"/>
  <c r="O283" i="19"/>
  <c r="G283" i="23"/>
  <c r="E320" i="28"/>
  <c r="G283" i="22"/>
  <c r="G629" i="19"/>
  <c r="G283" i="21"/>
  <c r="G320" i="28"/>
  <c r="E283" i="23"/>
  <c r="M283" i="19"/>
  <c r="E283" i="21"/>
  <c r="F629" i="19"/>
  <c r="D283" i="23"/>
  <c r="AU282" i="1"/>
  <c r="N283" i="19"/>
  <c r="F283" i="23"/>
  <c r="H629" i="19"/>
  <c r="AS282" i="1"/>
  <c r="AG282" i="1"/>
  <c r="AQ282" i="1"/>
  <c r="AV282" i="1"/>
  <c r="M282" i="19"/>
  <c r="BJ281" i="1"/>
  <c r="K282" i="19"/>
  <c r="BI281" i="1"/>
  <c r="J282" i="19"/>
  <c r="J628" i="19" s="1"/>
  <c r="H282" i="19"/>
  <c r="H628" i="19" s="1"/>
  <c r="F282" i="19"/>
  <c r="F628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B742" i="19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627" i="19"/>
  <c r="E281" i="23"/>
  <c r="E627" i="19"/>
  <c r="F627" i="19"/>
  <c r="D281" i="23"/>
  <c r="O281" i="19"/>
  <c r="G281" i="23"/>
  <c r="J627" i="19"/>
  <c r="N281" i="19"/>
  <c r="H627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626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626" i="19"/>
  <c r="BJ279" i="1"/>
  <c r="L280" i="19"/>
  <c r="E626" i="19"/>
  <c r="K280" i="19"/>
  <c r="B280" i="19"/>
  <c r="B741" i="19" s="1"/>
  <c r="BE279" i="1"/>
  <c r="J280" i="19"/>
  <c r="AB279" i="1"/>
  <c r="BC279" i="1"/>
  <c r="AZ279" i="1"/>
  <c r="B278" i="1"/>
  <c r="B279" i="19" s="1"/>
  <c r="B740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626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625" i="19" s="1"/>
  <c r="BG278" i="1"/>
  <c r="AF279" i="1"/>
  <c r="G280" i="21"/>
  <c r="AL279" i="1"/>
  <c r="AH279" i="1"/>
  <c r="O280" i="19"/>
  <c r="G280" i="23"/>
  <c r="J626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625" i="19" s="1"/>
  <c r="AU279" i="1"/>
  <c r="AI279" i="1"/>
  <c r="F280" i="23"/>
  <c r="G625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B739" i="19"/>
  <c r="D279" i="23"/>
  <c r="F625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625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624" i="19"/>
  <c r="K278" i="19"/>
  <c r="J279" i="21" s="1"/>
  <c r="Q277" i="1"/>
  <c r="R277" i="1" s="1"/>
  <c r="BG277" i="1"/>
  <c r="F278" i="19"/>
  <c r="H624" i="19"/>
  <c r="BE277" i="1"/>
  <c r="BF277" i="1"/>
  <c r="BD277" i="1"/>
  <c r="AB277" i="1"/>
  <c r="BB277" i="1"/>
  <c r="B276" i="1"/>
  <c r="B277" i="19" s="1"/>
  <c r="B738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624" i="19"/>
  <c r="G278" i="23"/>
  <c r="K279" i="21"/>
  <c r="I278" i="23"/>
  <c r="BB276" i="1"/>
  <c r="F316" i="28"/>
  <c r="F279" i="21"/>
  <c r="F279" i="22"/>
  <c r="G278" i="22"/>
  <c r="G315" i="28"/>
  <c r="G623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624" i="19"/>
  <c r="BI276" i="1"/>
  <c r="I278" i="22"/>
  <c r="BG276" i="1"/>
  <c r="AX277" i="1"/>
  <c r="E277" i="19"/>
  <c r="M277" i="19" s="1"/>
  <c r="AL277" i="1"/>
  <c r="M278" i="19"/>
  <c r="E624" i="19"/>
  <c r="J623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623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623" i="19"/>
  <c r="E277" i="21"/>
  <c r="E277" i="22"/>
  <c r="E314" i="28"/>
  <c r="AH276" i="1"/>
  <c r="BI275" i="1"/>
  <c r="B276" i="19"/>
  <c r="B737" i="19" s="1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623" i="19"/>
  <c r="D277" i="23"/>
  <c r="E622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B736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622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622" i="19"/>
  <c r="D276" i="23"/>
  <c r="B276" i="22"/>
  <c r="G276" i="23"/>
  <c r="J622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622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621" i="19"/>
  <c r="E276" i="22"/>
  <c r="E312" i="28"/>
  <c r="D276" i="22"/>
  <c r="D276" i="21"/>
  <c r="D312" i="28"/>
  <c r="F312" i="28"/>
  <c r="AT274" i="1"/>
  <c r="H312" i="28"/>
  <c r="H276" i="22"/>
  <c r="H276" i="21"/>
  <c r="H621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621" i="19"/>
  <c r="E275" i="23"/>
  <c r="BH273" i="1"/>
  <c r="E274" i="19"/>
  <c r="E620" i="19" s="1"/>
  <c r="AS274" i="1"/>
  <c r="AH274" i="1"/>
  <c r="AQ274" i="1"/>
  <c r="AC273" i="1"/>
  <c r="AL274" i="1"/>
  <c r="AX274" i="1"/>
  <c r="F621" i="19"/>
  <c r="D275" i="23"/>
  <c r="O275" i="19"/>
  <c r="G275" i="23"/>
  <c r="J621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B735" i="19" s="1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B733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619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620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620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620" i="19"/>
  <c r="AR273" i="1"/>
  <c r="AF273" i="1"/>
  <c r="AO273" i="1" s="1"/>
  <c r="AZ272" i="1"/>
  <c r="AW273" i="1"/>
  <c r="AA272" i="1"/>
  <c r="AV273" i="1"/>
  <c r="AX273" i="1"/>
  <c r="BD272" i="1"/>
  <c r="AB271" i="1"/>
  <c r="D274" i="23"/>
  <c r="F620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618" i="19"/>
  <c r="D273" i="21"/>
  <c r="B273" i="19"/>
  <c r="B734" i="19" s="1"/>
  <c r="L273" i="19"/>
  <c r="BG272" i="1"/>
  <c r="D273" i="22"/>
  <c r="BF272" i="1"/>
  <c r="AJ272" i="1"/>
  <c r="AI272" i="1"/>
  <c r="J273" i="19"/>
  <c r="M272" i="19"/>
  <c r="BE272" i="1"/>
  <c r="BH272" i="1"/>
  <c r="H273" i="19"/>
  <c r="G618" i="19"/>
  <c r="E272" i="23"/>
  <c r="AK272" i="1"/>
  <c r="K272" i="19"/>
  <c r="G273" i="21"/>
  <c r="R271" i="1"/>
  <c r="F273" i="19"/>
  <c r="J272" i="19"/>
  <c r="E618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618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619" i="19"/>
  <c r="B273" i="21"/>
  <c r="B273" i="22"/>
  <c r="O272" i="19"/>
  <c r="G272" i="23"/>
  <c r="J618" i="19"/>
  <c r="D273" i="23"/>
  <c r="F273" i="22"/>
  <c r="F273" i="21"/>
  <c r="F619" i="19"/>
  <c r="G273" i="23"/>
  <c r="I273" i="22"/>
  <c r="O273" i="19"/>
  <c r="I273" i="21"/>
  <c r="J619" i="19"/>
  <c r="N273" i="19"/>
  <c r="H273" i="22"/>
  <c r="H619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732" i="19" s="1"/>
  <c r="BJ270" i="1"/>
  <c r="Q270" i="1"/>
  <c r="R270" i="1" s="1"/>
  <c r="AB270" i="1"/>
  <c r="G617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617" i="19"/>
  <c r="O271" i="19"/>
  <c r="G271" i="23"/>
  <c r="I271" i="22"/>
  <c r="I271" i="21"/>
  <c r="J617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H617" i="19"/>
  <c r="Z269" i="1"/>
  <c r="AK270" i="1"/>
  <c r="E617" i="19"/>
  <c r="H271" i="23"/>
  <c r="M271" i="19"/>
  <c r="AO270" i="1"/>
  <c r="BA270" i="1"/>
  <c r="Q269" i="1"/>
  <c r="R269" i="1" s="1"/>
  <c r="BJ269" i="1"/>
  <c r="E270" i="19"/>
  <c r="BI269" i="1"/>
  <c r="L270" i="19"/>
  <c r="J616" i="19"/>
  <c r="G616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B731" i="19"/>
  <c r="H271" i="22"/>
  <c r="H616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616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616" i="19"/>
  <c r="AJ269" i="1"/>
  <c r="AO269" i="1"/>
  <c r="G615" i="19"/>
  <c r="BJ268" i="1"/>
  <c r="D269" i="19"/>
  <c r="BH268" i="1"/>
  <c r="E269" i="19"/>
  <c r="E306" i="28" s="1"/>
  <c r="AZ268" i="1"/>
  <c r="BI268" i="1"/>
  <c r="L269" i="19"/>
  <c r="K270" i="22" s="1"/>
  <c r="B269" i="19"/>
  <c r="F615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B730" i="19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H615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615" i="19"/>
  <c r="K268" i="19"/>
  <c r="K304" i="28" s="1"/>
  <c r="E615" i="19"/>
  <c r="G269" i="21"/>
  <c r="AX268" i="1"/>
  <c r="BF267" i="1"/>
  <c r="H268" i="19"/>
  <c r="H614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614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E613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B729" i="19"/>
  <c r="D269" i="21"/>
  <c r="C268" i="23"/>
  <c r="D313" i="28"/>
  <c r="N306" i="28"/>
  <c r="M306" i="28"/>
  <c r="AE267" i="1"/>
  <c r="I269" i="22"/>
  <c r="N268" i="19"/>
  <c r="J614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613" i="19"/>
  <c r="G303" i="28"/>
  <c r="G268" i="22"/>
  <c r="G268" i="21"/>
  <c r="AU267" i="1"/>
  <c r="AI267" i="1"/>
  <c r="I268" i="23"/>
  <c r="AH267" i="1"/>
  <c r="B268" i="23"/>
  <c r="BB266" i="1"/>
  <c r="AR267" i="1"/>
  <c r="H268" i="23"/>
  <c r="E614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614" i="19"/>
  <c r="D268" i="23"/>
  <c r="AF267" i="1"/>
  <c r="AO267" i="1" s="1"/>
  <c r="F267" i="19"/>
  <c r="F613" i="19" s="1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B728" i="19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613" i="19"/>
  <c r="H268" i="21"/>
  <c r="H303" i="28"/>
  <c r="H268" i="22"/>
  <c r="AJ266" i="1"/>
  <c r="J613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612" i="19"/>
  <c r="G612" i="19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B727" i="19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612" i="19"/>
  <c r="K267" i="21"/>
  <c r="F267" i="22"/>
  <c r="K267" i="22"/>
  <c r="G611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612" i="19"/>
  <c r="AH265" i="1"/>
  <c r="AT265" i="1"/>
  <c r="BI264" i="1"/>
  <c r="N266" i="19"/>
  <c r="H612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726" i="19" s="1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611" i="19"/>
  <c r="K301" i="28"/>
  <c r="E611" i="19"/>
  <c r="E300" i="28"/>
  <c r="B301" i="28"/>
  <c r="H266" i="21"/>
  <c r="N265" i="19"/>
  <c r="G265" i="23"/>
  <c r="J266" i="22"/>
  <c r="O265" i="19"/>
  <c r="J611" i="19"/>
  <c r="I266" i="21"/>
  <c r="I266" i="22"/>
  <c r="K266" i="21"/>
  <c r="F611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610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725" i="19" s="1"/>
  <c r="BF263" i="1"/>
  <c r="BE263" i="1"/>
  <c r="BG263" i="1"/>
  <c r="BB263" i="1"/>
  <c r="BD263" i="1"/>
  <c r="BC263" i="1"/>
  <c r="M301" i="28" l="1"/>
  <c r="AN264" i="1"/>
  <c r="D300" i="28"/>
  <c r="N300" i="28" s="1"/>
  <c r="C264" i="23"/>
  <c r="J610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610" i="19"/>
  <c r="B264" i="23"/>
  <c r="E264" i="23"/>
  <c r="M264" i="19"/>
  <c r="G610" i="19"/>
  <c r="D264" i="23"/>
  <c r="F610" i="19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609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B724" i="19" s="1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609" i="19"/>
  <c r="J299" i="28"/>
  <c r="B299" i="28"/>
  <c r="K299" i="28"/>
  <c r="L299" i="28"/>
  <c r="N263" i="19"/>
  <c r="H299" i="28"/>
  <c r="D263" i="23"/>
  <c r="F299" i="28"/>
  <c r="O263" i="19"/>
  <c r="F609" i="19"/>
  <c r="F263" i="23"/>
  <c r="H609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609" i="19"/>
  <c r="G263" i="22"/>
  <c r="E263" i="23"/>
  <c r="M263" i="19"/>
  <c r="I263" i="23"/>
  <c r="G608" i="19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B722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B723" i="19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608" i="19"/>
  <c r="F263" i="22"/>
  <c r="F263" i="21"/>
  <c r="F608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608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608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607" i="19"/>
  <c r="G607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607" i="19"/>
  <c r="B261" i="23"/>
  <c r="BJ259" i="1"/>
  <c r="AV260" i="1"/>
  <c r="J607" i="19"/>
  <c r="G261" i="23"/>
  <c r="H607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606" i="19"/>
  <c r="BG259" i="1"/>
  <c r="R259" i="1"/>
  <c r="J260" i="19"/>
  <c r="J295" i="28" s="1"/>
  <c r="BF259" i="1"/>
  <c r="H260" i="19"/>
  <c r="H261" i="22" s="1"/>
  <c r="BC259" i="1"/>
  <c r="G606" i="19"/>
  <c r="BB259" i="1"/>
  <c r="B260" i="19"/>
  <c r="B721" i="19" s="1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606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605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606" i="19"/>
  <c r="BJ258" i="1"/>
  <c r="G605" i="19"/>
  <c r="AK259" i="1"/>
  <c r="G260" i="21"/>
  <c r="F260" i="23"/>
  <c r="N260" i="19"/>
  <c r="H606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720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605" i="19"/>
  <c r="E260" i="22"/>
  <c r="E294" i="28"/>
  <c r="E260" i="21"/>
  <c r="M259" i="19"/>
  <c r="F293" i="28"/>
  <c r="F605" i="19"/>
  <c r="F294" i="28"/>
  <c r="F260" i="21"/>
  <c r="F260" i="22"/>
  <c r="J260" i="22"/>
  <c r="K260" i="21"/>
  <c r="G259" i="22"/>
  <c r="G293" i="28"/>
  <c r="AE258" i="1"/>
  <c r="AF258" i="1"/>
  <c r="K294" i="28"/>
  <c r="K260" i="22"/>
  <c r="H605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604" i="19"/>
  <c r="BJ257" i="1"/>
  <c r="BH257" i="1"/>
  <c r="BI257" i="1"/>
  <c r="L258" i="19"/>
  <c r="K258" i="19"/>
  <c r="H258" i="19"/>
  <c r="D258" i="19"/>
  <c r="B258" i="19"/>
  <c r="B719" i="19" s="1"/>
  <c r="F604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603" i="19" s="1"/>
  <c r="H293" i="28"/>
  <c r="B259" i="21"/>
  <c r="K293" i="28"/>
  <c r="H603" i="19"/>
  <c r="G258" i="21"/>
  <c r="E258" i="23"/>
  <c r="B293" i="28"/>
  <c r="B258" i="23"/>
  <c r="F258" i="23"/>
  <c r="D259" i="22"/>
  <c r="H259" i="21"/>
  <c r="K259" i="21"/>
  <c r="AU257" i="1"/>
  <c r="H259" i="22"/>
  <c r="E604" i="19"/>
  <c r="E259" i="22"/>
  <c r="E259" i="21"/>
  <c r="D259" i="21"/>
  <c r="N258" i="19"/>
  <c r="H258" i="23"/>
  <c r="BB256" i="1"/>
  <c r="G258" i="23"/>
  <c r="J259" i="21"/>
  <c r="H604" i="19"/>
  <c r="J604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603" i="19"/>
  <c r="BH256" i="1"/>
  <c r="BJ256" i="1"/>
  <c r="BG256" i="1"/>
  <c r="BE256" i="1"/>
  <c r="J257" i="19"/>
  <c r="BC256" i="1"/>
  <c r="AA256" i="1"/>
  <c r="AZ256" i="1"/>
  <c r="B255" i="1"/>
  <c r="B256" i="19" s="1"/>
  <c r="B717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718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603" i="19"/>
  <c r="E603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602" i="19"/>
  <c r="BD255" i="1"/>
  <c r="L256" i="19"/>
  <c r="BI255" i="1"/>
  <c r="BH255" i="1"/>
  <c r="K256" i="19"/>
  <c r="K291" i="28" s="1"/>
  <c r="M292" i="28" l="1"/>
  <c r="J602" i="19"/>
  <c r="I257" i="22"/>
  <c r="G256" i="23"/>
  <c r="J291" i="28"/>
  <c r="K257" i="22"/>
  <c r="H602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602" i="19"/>
  <c r="D256" i="23"/>
  <c r="F602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601" i="19"/>
  <c r="G256" i="22"/>
  <c r="G256" i="21"/>
  <c r="BB254" i="1"/>
  <c r="AH255" i="1"/>
  <c r="AT255" i="1"/>
  <c r="AC254" i="1"/>
  <c r="AL255" i="1"/>
  <c r="AX255" i="1"/>
  <c r="B255" i="19"/>
  <c r="B716" i="19" s="1"/>
  <c r="AQ255" i="1"/>
  <c r="AE255" i="1"/>
  <c r="BI254" i="1"/>
  <c r="AF255" i="1"/>
  <c r="AO255" i="1" s="1"/>
  <c r="AR255" i="1"/>
  <c r="Z254" i="1"/>
  <c r="AW255" i="1"/>
  <c r="AK255" i="1"/>
  <c r="J601" i="19"/>
  <c r="I256" i="21"/>
  <c r="I256" i="22"/>
  <c r="AJ255" i="1"/>
  <c r="AV255" i="1"/>
  <c r="H255" i="19"/>
  <c r="BF254" i="1"/>
  <c r="BH254" i="1"/>
  <c r="E601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601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601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600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715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600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599" i="19"/>
  <c r="AC252" i="1"/>
  <c r="G599" i="19"/>
  <c r="B253" i="19"/>
  <c r="M254" i="19"/>
  <c r="E600" i="19"/>
  <c r="AH253" i="1"/>
  <c r="AT253" i="1"/>
  <c r="AF253" i="1"/>
  <c r="B254" i="23"/>
  <c r="F254" i="21"/>
  <c r="F600" i="19"/>
  <c r="F287" i="28"/>
  <c r="D254" i="23"/>
  <c r="F254" i="22"/>
  <c r="E254" i="23"/>
  <c r="I254" i="23"/>
  <c r="AE253" i="1"/>
  <c r="G287" i="28"/>
  <c r="AI253" i="1"/>
  <c r="AR253" i="1"/>
  <c r="F254" i="23"/>
  <c r="H600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714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599" i="19"/>
  <c r="D254" i="22"/>
  <c r="E254" i="22"/>
  <c r="AI252" i="1"/>
  <c r="E254" i="21"/>
  <c r="D254" i="21"/>
  <c r="E287" i="28"/>
  <c r="H599" i="19"/>
  <c r="H287" i="28"/>
  <c r="AA251" i="1"/>
  <c r="BJ251" i="1"/>
  <c r="J286" i="28"/>
  <c r="J599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598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598" i="19"/>
  <c r="J598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713" i="19"/>
  <c r="M287" i="28"/>
  <c r="H253" i="21"/>
  <c r="J251" i="19"/>
  <c r="J285" i="28" s="1"/>
  <c r="B252" i="23"/>
  <c r="F286" i="28"/>
  <c r="L286" i="28"/>
  <c r="H598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597" i="19"/>
  <c r="H252" i="22"/>
  <c r="H252" i="21"/>
  <c r="G597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598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712" i="19"/>
  <c r="M286" i="28"/>
  <c r="N286" i="28"/>
  <c r="I252" i="22"/>
  <c r="J597" i="19"/>
  <c r="D284" i="28"/>
  <c r="N284" i="28" s="1"/>
  <c r="K285" i="28"/>
  <c r="J284" i="28"/>
  <c r="D285" i="28"/>
  <c r="E597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597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596" i="19"/>
  <c r="O250" i="19"/>
  <c r="H250" i="19"/>
  <c r="G250" i="19"/>
  <c r="F250" i="19"/>
  <c r="F284" i="28" s="1"/>
  <c r="G250" i="23"/>
  <c r="L250" i="19"/>
  <c r="B250" i="19"/>
  <c r="J596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711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596" i="19"/>
  <c r="M250" i="19"/>
  <c r="G596" i="19"/>
  <c r="E250" i="23"/>
  <c r="H250" i="23"/>
  <c r="N250" i="19"/>
  <c r="H596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710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595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595" i="19"/>
  <c r="AS248" i="1"/>
  <c r="B250" i="21"/>
  <c r="B250" i="22"/>
  <c r="I250" i="22"/>
  <c r="I250" i="21"/>
  <c r="J250" i="21"/>
  <c r="J250" i="22"/>
  <c r="J249" i="21"/>
  <c r="H248" i="19"/>
  <c r="H594" i="19" s="1"/>
  <c r="K250" i="21"/>
  <c r="K250" i="22"/>
  <c r="F249" i="23"/>
  <c r="AI248" i="1"/>
  <c r="AW248" i="1"/>
  <c r="BE247" i="1"/>
  <c r="AK248" i="1"/>
  <c r="G249" i="22"/>
  <c r="AB247" i="1"/>
  <c r="O249" i="19"/>
  <c r="J595" i="19"/>
  <c r="G249" i="23"/>
  <c r="F595" i="19"/>
  <c r="D249" i="23"/>
  <c r="J249" i="22"/>
  <c r="B249" i="23"/>
  <c r="D248" i="19"/>
  <c r="C248" i="23" s="1"/>
  <c r="AR248" i="1"/>
  <c r="AU248" i="1"/>
  <c r="M249" i="19"/>
  <c r="E595" i="19"/>
  <c r="H249" i="23"/>
  <c r="Z247" i="1"/>
  <c r="AJ248" i="1"/>
  <c r="AX248" i="1"/>
  <c r="I249" i="23"/>
  <c r="AO248" i="1"/>
  <c r="F248" i="19"/>
  <c r="F249" i="22" s="1"/>
  <c r="G594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709" i="19"/>
  <c r="J289" i="28"/>
  <c r="M283" i="28"/>
  <c r="I249" i="22"/>
  <c r="BA248" i="1"/>
  <c r="H248" i="23"/>
  <c r="J594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594" i="19"/>
  <c r="D248" i="23"/>
  <c r="F594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706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707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593" i="19" s="1"/>
  <c r="AT247" i="1"/>
  <c r="AH247" i="1"/>
  <c r="E247" i="19"/>
  <c r="E593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593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591" i="19"/>
  <c r="M245" i="19"/>
  <c r="E591" i="19"/>
  <c r="B246" i="21"/>
  <c r="B246" i="22"/>
  <c r="F591" i="19"/>
  <c r="K246" i="21"/>
  <c r="K246" i="22"/>
  <c r="G246" i="22"/>
  <c r="G246" i="21"/>
  <c r="G592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708" i="19"/>
  <c r="J279" i="28"/>
  <c r="D279" i="28"/>
  <c r="N279" i="28" s="1"/>
  <c r="K247" i="21"/>
  <c r="K279" i="28"/>
  <c r="J246" i="21"/>
  <c r="F247" i="23"/>
  <c r="H593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593" i="19"/>
  <c r="AN246" i="1"/>
  <c r="H247" i="22"/>
  <c r="F247" i="22"/>
  <c r="J278" i="28"/>
  <c r="G590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591" i="19"/>
  <c r="BI243" i="1"/>
  <c r="N246" i="19"/>
  <c r="F246" i="23"/>
  <c r="H246" i="22"/>
  <c r="H246" i="21"/>
  <c r="H592" i="19"/>
  <c r="K244" i="19"/>
  <c r="AW244" i="1"/>
  <c r="AK244" i="1"/>
  <c r="J244" i="19"/>
  <c r="J277" i="28" s="1"/>
  <c r="AV244" i="1"/>
  <c r="AJ244" i="1"/>
  <c r="B245" i="23"/>
  <c r="F245" i="23"/>
  <c r="H591" i="19"/>
  <c r="AR244" i="1"/>
  <c r="D245" i="23"/>
  <c r="AB243" i="1"/>
  <c r="AH244" i="1"/>
  <c r="AT244" i="1"/>
  <c r="G245" i="21"/>
  <c r="D246" i="21"/>
  <c r="B246" i="23"/>
  <c r="D246" i="22"/>
  <c r="E246" i="22"/>
  <c r="E246" i="21"/>
  <c r="E592" i="19"/>
  <c r="AG244" i="1"/>
  <c r="AS244" i="1"/>
  <c r="AI244" i="1"/>
  <c r="O246" i="19"/>
  <c r="J592" i="19"/>
  <c r="G246" i="23"/>
  <c r="I246" i="22"/>
  <c r="I246" i="21"/>
  <c r="F246" i="22"/>
  <c r="F246" i="21"/>
  <c r="F592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705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590" i="19"/>
  <c r="J276" i="28"/>
  <c r="B277" i="28"/>
  <c r="BF242" i="1"/>
  <c r="E244" i="23"/>
  <c r="F277" i="28"/>
  <c r="H590" i="19"/>
  <c r="J589" i="19"/>
  <c r="E277" i="28"/>
  <c r="F244" i="23"/>
  <c r="H245" i="22"/>
  <c r="D244" i="23"/>
  <c r="O244" i="19"/>
  <c r="E590" i="19"/>
  <c r="E245" i="21"/>
  <c r="E245" i="22"/>
  <c r="D245" i="22"/>
  <c r="J245" i="22"/>
  <c r="J245" i="21"/>
  <c r="I245" i="21"/>
  <c r="B245" i="21"/>
  <c r="B245" i="22"/>
  <c r="G244" i="22"/>
  <c r="G589" i="19"/>
  <c r="I245" i="22"/>
  <c r="AX243" i="1"/>
  <c r="BA244" i="1"/>
  <c r="F590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704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703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588" i="19"/>
  <c r="F589" i="19"/>
  <c r="H589" i="19"/>
  <c r="BI241" i="1"/>
  <c r="B243" i="21"/>
  <c r="E243" i="23"/>
  <c r="B244" i="21"/>
  <c r="F242" i="19"/>
  <c r="F275" i="28" s="1"/>
  <c r="E244" i="22"/>
  <c r="E589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701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588" i="19"/>
  <c r="J275" i="28"/>
  <c r="L275" i="28"/>
  <c r="F588" i="19"/>
  <c r="AN242" i="1"/>
  <c r="B242" i="23"/>
  <c r="K275" i="28"/>
  <c r="F243" i="22"/>
  <c r="H243" i="21"/>
  <c r="H588" i="19"/>
  <c r="M242" i="19"/>
  <c r="E588" i="19"/>
  <c r="H242" i="23"/>
  <c r="D242" i="23"/>
  <c r="D243" i="21"/>
  <c r="E242" i="23"/>
  <c r="H241" i="19"/>
  <c r="H587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702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587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586" i="19" s="1"/>
  <c r="AX240" i="1"/>
  <c r="AL240" i="1"/>
  <c r="Z240" i="1"/>
  <c r="F241" i="19"/>
  <c r="F274" i="28" s="1"/>
  <c r="F281" i="28" s="1"/>
  <c r="AZ240" i="1"/>
  <c r="AW240" i="1"/>
  <c r="BI239" i="1"/>
  <c r="AS240" i="1"/>
  <c r="H586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586" i="19" s="1"/>
  <c r="G240" i="19"/>
  <c r="Z239" i="1"/>
  <c r="F240" i="19"/>
  <c r="F586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587" i="19"/>
  <c r="G242" i="22"/>
  <c r="G242" i="21"/>
  <c r="G272" i="28"/>
  <c r="B242" i="21"/>
  <c r="B242" i="22"/>
  <c r="D241" i="23"/>
  <c r="F242" i="22"/>
  <c r="F242" i="21"/>
  <c r="BA240" i="1"/>
  <c r="H241" i="23"/>
  <c r="F587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587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586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700" i="19" s="1"/>
  <c r="AE239" i="1"/>
  <c r="AN239" i="1" s="1"/>
  <c r="AQ239" i="1"/>
  <c r="H271" i="28"/>
  <c r="BJ238" i="1"/>
  <c r="AJ239" i="1"/>
  <c r="AV239" i="1"/>
  <c r="H585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585" i="19"/>
  <c r="J585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699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585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585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697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698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696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695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694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692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693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691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690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689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687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688" i="19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B686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685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684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682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683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680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679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681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678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676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677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675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674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673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672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671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670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669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668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667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666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665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664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663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661" i="19" s="1"/>
  <c r="D200" i="19"/>
  <c r="E200" i="19"/>
  <c r="F200" i="19"/>
  <c r="G200" i="19"/>
  <c r="H200" i="19"/>
  <c r="J200" i="19"/>
  <c r="K200" i="19"/>
  <c r="L200" i="19"/>
  <c r="B201" i="19"/>
  <c r="B662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659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660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657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658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656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655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654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653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652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651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650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649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648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647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645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644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643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642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646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641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640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638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639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637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636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635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634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633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631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630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632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629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628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627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626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625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624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623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621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622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619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620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617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616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615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618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614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613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612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611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610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609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608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607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605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606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603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601" i="19" s="1"/>
  <c r="D140" i="19"/>
  <c r="E140" i="19"/>
  <c r="F140" i="19"/>
  <c r="H140" i="19"/>
  <c r="J140" i="19"/>
  <c r="K140" i="19"/>
  <c r="L140" i="19"/>
  <c r="B141" i="19"/>
  <c r="B602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604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600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598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599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597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596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595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594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593" i="19" s="1"/>
  <c r="D132" i="19"/>
  <c r="E132" i="19"/>
  <c r="F132" i="19"/>
  <c r="H132" i="19"/>
  <c r="J132" i="19"/>
  <c r="K132" i="19"/>
  <c r="L132" i="19"/>
  <c r="B131" i="19"/>
  <c r="B592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590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591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589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588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587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586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L888" i="19" l="1"/>
  <c r="L884" i="19"/>
  <c r="L883" i="19"/>
  <c r="L820" i="19"/>
  <c r="L885" i="19"/>
  <c r="L886" i="19"/>
  <c r="L869" i="19"/>
  <c r="L854" i="19"/>
  <c r="L856" i="19"/>
  <c r="L841" i="19"/>
  <c r="L840" i="19"/>
  <c r="L882" i="19"/>
  <c r="L855" i="19"/>
  <c r="L845" i="19"/>
  <c r="L875" i="19"/>
  <c r="L887" i="19"/>
  <c r="L847" i="19"/>
  <c r="L860" i="19"/>
  <c r="L861" i="19"/>
  <c r="L838" i="19"/>
  <c r="L851" i="19"/>
  <c r="L859" i="19"/>
  <c r="L862" i="19"/>
  <c r="L858" i="19"/>
  <c r="L866" i="19"/>
  <c r="L836" i="19"/>
  <c r="L871" i="19"/>
  <c r="L868" i="19"/>
  <c r="L857" i="19"/>
  <c r="L835" i="19"/>
  <c r="L870" i="19"/>
  <c r="L834" i="19"/>
  <c r="L827" i="19"/>
  <c r="L829" i="19"/>
  <c r="L849" i="19"/>
  <c r="L826" i="19"/>
  <c r="L831" i="19"/>
  <c r="L837" i="19"/>
  <c r="L844" i="19"/>
  <c r="L825" i="19"/>
  <c r="L878" i="19"/>
  <c r="L824" i="19"/>
  <c r="L830" i="19"/>
  <c r="L876" i="19"/>
  <c r="L846" i="19"/>
  <c r="L853" i="19"/>
  <c r="L867" i="19"/>
  <c r="L823" i="19"/>
  <c r="L828" i="19"/>
  <c r="L833" i="19"/>
  <c r="L852" i="19"/>
  <c r="L873" i="19"/>
  <c r="L848" i="19"/>
  <c r="L843" i="19"/>
  <c r="L839" i="19"/>
  <c r="L881" i="19"/>
  <c r="L822" i="19"/>
  <c r="L821" i="19"/>
  <c r="L850" i="19"/>
  <c r="L879" i="19"/>
  <c r="L865" i="19"/>
  <c r="L832" i="19"/>
  <c r="L872" i="19"/>
  <c r="L842" i="19"/>
  <c r="L819" i="19"/>
  <c r="L863" i="19"/>
  <c r="L864" i="19"/>
  <c r="L880" i="19"/>
  <c r="L874" i="19"/>
  <c r="L877" i="19"/>
  <c r="L804" i="19"/>
  <c r="L813" i="19"/>
  <c r="L807" i="19"/>
  <c r="L810" i="19"/>
  <c r="L802" i="19"/>
  <c r="L817" i="19"/>
  <c r="L806" i="19"/>
  <c r="L812" i="19"/>
  <c r="L818" i="19"/>
  <c r="L816" i="19"/>
  <c r="L809" i="19"/>
  <c r="L803" i="19"/>
  <c r="L808" i="19"/>
  <c r="L805" i="19"/>
  <c r="L814" i="19"/>
  <c r="L811" i="19"/>
  <c r="L815" i="19"/>
  <c r="L792" i="19"/>
  <c r="L798" i="19"/>
  <c r="L799" i="19"/>
  <c r="L800" i="19"/>
  <c r="L793" i="19"/>
  <c r="L795" i="19"/>
  <c r="L801" i="19"/>
  <c r="L794" i="19"/>
  <c r="L797" i="19"/>
  <c r="L796" i="19"/>
  <c r="L791" i="19"/>
  <c r="L790" i="19"/>
  <c r="L788" i="19"/>
  <c r="L787" i="19"/>
  <c r="L782" i="19"/>
  <c r="L778" i="19"/>
  <c r="L783" i="19"/>
  <c r="L785" i="19"/>
  <c r="L789" i="19"/>
  <c r="L780" i="19"/>
  <c r="L781" i="19"/>
  <c r="L786" i="19"/>
  <c r="L779" i="19"/>
  <c r="L784" i="19"/>
  <c r="L775" i="19"/>
  <c r="L774" i="19"/>
  <c r="L776" i="19"/>
  <c r="L777" i="19"/>
  <c r="L772" i="19"/>
  <c r="L773" i="19"/>
  <c r="L771" i="19"/>
  <c r="L765" i="19"/>
  <c r="L769" i="19"/>
  <c r="L766" i="19"/>
  <c r="L764" i="19"/>
  <c r="L770" i="19"/>
  <c r="L768" i="19"/>
  <c r="L767" i="19"/>
  <c r="L762" i="19"/>
  <c r="L763" i="19"/>
  <c r="L761" i="19"/>
  <c r="L759" i="19"/>
  <c r="L760" i="19"/>
  <c r="L758" i="19"/>
  <c r="L754" i="19"/>
  <c r="L755" i="19"/>
  <c r="L753" i="19"/>
  <c r="L757" i="19"/>
  <c r="L756" i="19"/>
  <c r="L751" i="19"/>
  <c r="L749" i="19"/>
  <c r="L750" i="19"/>
  <c r="L752" i="19"/>
  <c r="L747" i="19"/>
  <c r="L745" i="19"/>
  <c r="L744" i="19"/>
  <c r="L743" i="19"/>
  <c r="L740" i="19"/>
  <c r="L746" i="19"/>
  <c r="L748" i="19"/>
  <c r="L739" i="19"/>
  <c r="L742" i="19"/>
  <c r="L741" i="19"/>
  <c r="L735" i="19"/>
  <c r="L731" i="19"/>
  <c r="L729" i="19"/>
  <c r="L737" i="19"/>
  <c r="L736" i="19"/>
  <c r="L732" i="19"/>
  <c r="L738" i="19"/>
  <c r="L734" i="19"/>
  <c r="L733" i="19"/>
  <c r="L730" i="19"/>
  <c r="L721" i="19"/>
  <c r="L727" i="19"/>
  <c r="L728" i="19"/>
  <c r="L724" i="19"/>
  <c r="L726" i="19"/>
  <c r="L725" i="19"/>
  <c r="L722" i="19"/>
  <c r="L723" i="19"/>
  <c r="D882" i="19"/>
  <c r="D885" i="19"/>
  <c r="D851" i="19"/>
  <c r="D859" i="19"/>
  <c r="D844" i="19"/>
  <c r="D820" i="19"/>
  <c r="D825" i="19"/>
  <c r="D865" i="19"/>
  <c r="D886" i="19"/>
  <c r="D835" i="19"/>
  <c r="D837" i="19"/>
  <c r="D822" i="19"/>
  <c r="D869" i="19"/>
  <c r="D849" i="19"/>
  <c r="D877" i="19"/>
  <c r="D841" i="19"/>
  <c r="D840" i="19"/>
  <c r="D855" i="19"/>
  <c r="D845" i="19"/>
  <c r="D875" i="19"/>
  <c r="D833" i="19"/>
  <c r="D883" i="19"/>
  <c r="D847" i="19"/>
  <c r="D860" i="19"/>
  <c r="D831" i="19"/>
  <c r="D827" i="19"/>
  <c r="D888" i="19"/>
  <c r="M888" i="19" s="1"/>
  <c r="D887" i="19"/>
  <c r="D861" i="19"/>
  <c r="D866" i="19"/>
  <c r="D842" i="19"/>
  <c r="D838" i="19"/>
  <c r="D884" i="19"/>
  <c r="M884" i="19" s="1"/>
  <c r="D868" i="19"/>
  <c r="D852" i="19"/>
  <c r="D867" i="19"/>
  <c r="D848" i="19"/>
  <c r="M848" i="19" s="1"/>
  <c r="D879" i="19"/>
  <c r="D881" i="19"/>
  <c r="D819" i="19"/>
  <c r="D853" i="19"/>
  <c r="D830" i="19"/>
  <c r="D871" i="19"/>
  <c r="D858" i="19"/>
  <c r="D846" i="19"/>
  <c r="D878" i="19"/>
  <c r="D864" i="19"/>
  <c r="D826" i="19"/>
  <c r="D854" i="19"/>
  <c r="D873" i="19"/>
  <c r="D862" i="19"/>
  <c r="D829" i="19"/>
  <c r="D872" i="19"/>
  <c r="D823" i="19"/>
  <c r="D874" i="19"/>
  <c r="D832" i="19"/>
  <c r="D850" i="19"/>
  <c r="D857" i="19"/>
  <c r="D843" i="19"/>
  <c r="D834" i="19"/>
  <c r="D863" i="19"/>
  <c r="D824" i="19"/>
  <c r="D876" i="19"/>
  <c r="D836" i="19"/>
  <c r="D870" i="19"/>
  <c r="D821" i="19"/>
  <c r="D828" i="19"/>
  <c r="D880" i="19"/>
  <c r="M880" i="19" s="1"/>
  <c r="D839" i="19"/>
  <c r="D856" i="19"/>
  <c r="M856" i="19" s="1"/>
  <c r="D802" i="19"/>
  <c r="D813" i="19"/>
  <c r="D812" i="19"/>
  <c r="D808" i="19"/>
  <c r="D811" i="19"/>
  <c r="D816" i="19"/>
  <c r="D809" i="19"/>
  <c r="M809" i="19" s="1"/>
  <c r="D803" i="19"/>
  <c r="D818" i="19"/>
  <c r="D807" i="19"/>
  <c r="D804" i="19"/>
  <c r="D805" i="19"/>
  <c r="D817" i="19"/>
  <c r="D815" i="19"/>
  <c r="D806" i="19"/>
  <c r="M806" i="19" s="1"/>
  <c r="D814" i="19"/>
  <c r="D810" i="19"/>
  <c r="D798" i="19"/>
  <c r="D795" i="19"/>
  <c r="D799" i="19"/>
  <c r="D792" i="19"/>
  <c r="D794" i="19"/>
  <c r="D800" i="19"/>
  <c r="D796" i="19"/>
  <c r="D797" i="19"/>
  <c r="D793" i="19"/>
  <c r="D801" i="19"/>
  <c r="D791" i="19"/>
  <c r="M791" i="19" s="1"/>
  <c r="D790" i="19"/>
  <c r="M790" i="19" s="1"/>
  <c r="D785" i="19"/>
  <c r="D788" i="19"/>
  <c r="D780" i="19"/>
  <c r="D784" i="19"/>
  <c r="D782" i="19"/>
  <c r="D781" i="19"/>
  <c r="D786" i="19"/>
  <c r="D779" i="19"/>
  <c r="D783" i="19"/>
  <c r="D778" i="19"/>
  <c r="D789" i="19"/>
  <c r="D787" i="19"/>
  <c r="D775" i="19"/>
  <c r="D776" i="19"/>
  <c r="D774" i="19"/>
  <c r="D777" i="19"/>
  <c r="M777" i="19" s="1"/>
  <c r="D772" i="19"/>
  <c r="D773" i="19"/>
  <c r="M773" i="19" s="1"/>
  <c r="D771" i="19"/>
  <c r="D764" i="19"/>
  <c r="D765" i="19"/>
  <c r="D766" i="19"/>
  <c r="D769" i="19"/>
  <c r="D770" i="19"/>
  <c r="D767" i="19"/>
  <c r="D768" i="19"/>
  <c r="D762" i="19"/>
  <c r="D763" i="19"/>
  <c r="D761" i="19"/>
  <c r="D759" i="19"/>
  <c r="D760" i="19"/>
  <c r="M760" i="19" s="1"/>
  <c r="D756" i="19"/>
  <c r="D758" i="19"/>
  <c r="D753" i="19"/>
  <c r="D755" i="19"/>
  <c r="D757" i="19"/>
  <c r="D754" i="19"/>
  <c r="D751" i="19"/>
  <c r="D750" i="19"/>
  <c r="D749" i="19"/>
  <c r="D752" i="19"/>
  <c r="M752" i="19" s="1"/>
  <c r="D742" i="19"/>
  <c r="D743" i="19"/>
  <c r="D747" i="19"/>
  <c r="D748" i="19"/>
  <c r="D744" i="19"/>
  <c r="D739" i="19"/>
  <c r="D745" i="19"/>
  <c r="D741" i="19"/>
  <c r="D746" i="19"/>
  <c r="D740" i="19"/>
  <c r="D731" i="19"/>
  <c r="D736" i="19"/>
  <c r="D735" i="19"/>
  <c r="D734" i="19"/>
  <c r="D737" i="19"/>
  <c r="D738" i="19"/>
  <c r="D729" i="19"/>
  <c r="D732" i="19"/>
  <c r="D727" i="19"/>
  <c r="D730" i="19"/>
  <c r="M730" i="19" s="1"/>
  <c r="D733" i="19"/>
  <c r="D728" i="19"/>
  <c r="D722" i="19"/>
  <c r="D725" i="19"/>
  <c r="D723" i="19"/>
  <c r="D721" i="19"/>
  <c r="D726" i="19"/>
  <c r="D724" i="19"/>
  <c r="K888" i="19"/>
  <c r="K884" i="19"/>
  <c r="K870" i="19"/>
  <c r="K857" i="19"/>
  <c r="K826" i="19"/>
  <c r="K853" i="19"/>
  <c r="K822" i="19"/>
  <c r="K863" i="19"/>
  <c r="K874" i="19"/>
  <c r="K885" i="19"/>
  <c r="K828" i="19"/>
  <c r="K878" i="19"/>
  <c r="K877" i="19"/>
  <c r="K882" i="19"/>
  <c r="K883" i="19"/>
  <c r="K829" i="19"/>
  <c r="K823" i="19"/>
  <c r="K847" i="19"/>
  <c r="K840" i="19"/>
  <c r="K868" i="19"/>
  <c r="K886" i="19"/>
  <c r="K887" i="19"/>
  <c r="K824" i="19"/>
  <c r="K830" i="19"/>
  <c r="K866" i="19"/>
  <c r="K881" i="19"/>
  <c r="K876" i="19"/>
  <c r="K831" i="19"/>
  <c r="K846" i="19"/>
  <c r="K834" i="19"/>
  <c r="K872" i="19"/>
  <c r="K820" i="19"/>
  <c r="K867" i="19"/>
  <c r="K869" i="19"/>
  <c r="K835" i="19"/>
  <c r="K879" i="19"/>
  <c r="K875" i="19"/>
  <c r="K858" i="19"/>
  <c r="K864" i="19"/>
  <c r="K845" i="19"/>
  <c r="K836" i="19"/>
  <c r="K848" i="19"/>
  <c r="K839" i="19"/>
  <c r="K827" i="19"/>
  <c r="K842" i="19"/>
  <c r="K838" i="19"/>
  <c r="K833" i="19"/>
  <c r="K850" i="19"/>
  <c r="K852" i="19"/>
  <c r="K821" i="19"/>
  <c r="K859" i="19"/>
  <c r="K873" i="19"/>
  <c r="K841" i="19"/>
  <c r="K832" i="19"/>
  <c r="K865" i="19"/>
  <c r="K880" i="19"/>
  <c r="K843" i="19"/>
  <c r="K860" i="19"/>
  <c r="K849" i="19"/>
  <c r="K862" i="19"/>
  <c r="K819" i="19"/>
  <c r="K854" i="19"/>
  <c r="K844" i="19"/>
  <c r="K855" i="19"/>
  <c r="K851" i="19"/>
  <c r="K837" i="19"/>
  <c r="K856" i="19"/>
  <c r="K871" i="19"/>
  <c r="K825" i="19"/>
  <c r="K861" i="19"/>
  <c r="K812" i="19"/>
  <c r="K813" i="19"/>
  <c r="K810" i="19"/>
  <c r="K808" i="19"/>
  <c r="K814" i="19"/>
  <c r="K817" i="19"/>
  <c r="K806" i="19"/>
  <c r="K818" i="19"/>
  <c r="K815" i="19"/>
  <c r="K811" i="19"/>
  <c r="K816" i="19"/>
  <c r="K804" i="19"/>
  <c r="K805" i="19"/>
  <c r="K809" i="19"/>
  <c r="K803" i="19"/>
  <c r="K802" i="19"/>
  <c r="K807" i="19"/>
  <c r="K796" i="19"/>
  <c r="K795" i="19"/>
  <c r="K798" i="19"/>
  <c r="K801" i="19"/>
  <c r="K800" i="19"/>
  <c r="K797" i="19"/>
  <c r="K794" i="19"/>
  <c r="K792" i="19"/>
  <c r="K799" i="19"/>
  <c r="K793" i="19"/>
  <c r="K790" i="19"/>
  <c r="K791" i="19"/>
  <c r="K788" i="19"/>
  <c r="K787" i="19"/>
  <c r="K783" i="19"/>
  <c r="K778" i="19"/>
  <c r="K789" i="19"/>
  <c r="K785" i="19"/>
  <c r="K781" i="19"/>
  <c r="K779" i="19"/>
  <c r="K782" i="19"/>
  <c r="K784" i="19"/>
  <c r="K786" i="19"/>
  <c r="K780" i="19"/>
  <c r="K776" i="19"/>
  <c r="K777" i="19"/>
  <c r="K774" i="19"/>
  <c r="K775" i="19"/>
  <c r="K773" i="19"/>
  <c r="K772" i="19"/>
  <c r="K771" i="19"/>
  <c r="K767" i="19"/>
  <c r="K764" i="19"/>
  <c r="K768" i="19"/>
  <c r="K770" i="19"/>
  <c r="K766" i="19"/>
  <c r="K769" i="19"/>
  <c r="K765" i="19"/>
  <c r="K763" i="19"/>
  <c r="K762" i="19"/>
  <c r="K761" i="19"/>
  <c r="K759" i="19"/>
  <c r="K758" i="19"/>
  <c r="K760" i="19"/>
  <c r="K757" i="19"/>
  <c r="K753" i="19"/>
  <c r="K756" i="19"/>
  <c r="K754" i="19"/>
  <c r="K755" i="19"/>
  <c r="K752" i="19"/>
  <c r="K750" i="19"/>
  <c r="K749" i="19"/>
  <c r="K751" i="19"/>
  <c r="K743" i="19"/>
  <c r="K745" i="19"/>
  <c r="K741" i="19"/>
  <c r="K742" i="19"/>
  <c r="K739" i="19"/>
  <c r="K746" i="19"/>
  <c r="K740" i="19"/>
  <c r="K744" i="19"/>
  <c r="K748" i="19"/>
  <c r="K747" i="19"/>
  <c r="K738" i="19"/>
  <c r="K735" i="19"/>
  <c r="K731" i="19"/>
  <c r="K732" i="19"/>
  <c r="K733" i="19"/>
  <c r="K730" i="19"/>
  <c r="K736" i="19"/>
  <c r="K734" i="19"/>
  <c r="K729" i="19"/>
  <c r="K737" i="19"/>
  <c r="K725" i="19"/>
  <c r="K728" i="19"/>
  <c r="K727" i="19"/>
  <c r="K726" i="19"/>
  <c r="K722" i="19"/>
  <c r="K721" i="19"/>
  <c r="K724" i="19"/>
  <c r="K723" i="19"/>
  <c r="L719" i="19"/>
  <c r="L716" i="19"/>
  <c r="L718" i="19"/>
  <c r="L720" i="19"/>
  <c r="L714" i="19"/>
  <c r="L715" i="19"/>
  <c r="L717" i="19"/>
  <c r="L707" i="19"/>
  <c r="L708" i="19"/>
  <c r="L710" i="19"/>
  <c r="L711" i="19"/>
  <c r="L713" i="19"/>
  <c r="L709" i="19"/>
  <c r="L712" i="19"/>
  <c r="L696" i="19"/>
  <c r="L699" i="19"/>
  <c r="L702" i="19"/>
  <c r="L706" i="19"/>
  <c r="L701" i="19"/>
  <c r="L704" i="19"/>
  <c r="L705" i="19"/>
  <c r="L697" i="19"/>
  <c r="L695" i="19"/>
  <c r="L700" i="19"/>
  <c r="L698" i="19"/>
  <c r="L703" i="19"/>
  <c r="L692" i="19"/>
  <c r="L690" i="19"/>
  <c r="L689" i="19"/>
  <c r="L694" i="19"/>
  <c r="L693" i="19"/>
  <c r="L691" i="19"/>
  <c r="L686" i="19"/>
  <c r="L687" i="19"/>
  <c r="L688" i="19"/>
  <c r="K717" i="19"/>
  <c r="K715" i="19"/>
  <c r="K718" i="19"/>
  <c r="K714" i="19"/>
  <c r="K719" i="19"/>
  <c r="K716" i="19"/>
  <c r="K720" i="19"/>
  <c r="K712" i="19"/>
  <c r="K710" i="19"/>
  <c r="K709" i="19"/>
  <c r="K707" i="19"/>
  <c r="K711" i="19"/>
  <c r="K713" i="19"/>
  <c r="K708" i="19"/>
  <c r="K695" i="19"/>
  <c r="K699" i="19"/>
  <c r="K701" i="19"/>
  <c r="K702" i="19"/>
  <c r="K703" i="19"/>
  <c r="K696" i="19"/>
  <c r="K705" i="19"/>
  <c r="K704" i="19"/>
  <c r="K700" i="19"/>
  <c r="K698" i="19"/>
  <c r="K706" i="19"/>
  <c r="K697" i="19"/>
  <c r="K694" i="19"/>
  <c r="K689" i="19"/>
  <c r="K692" i="19"/>
  <c r="K690" i="19"/>
  <c r="K693" i="19"/>
  <c r="K691" i="19"/>
  <c r="K686" i="19"/>
  <c r="K687" i="19"/>
  <c r="K688" i="19"/>
  <c r="D716" i="19"/>
  <c r="D720" i="19"/>
  <c r="D719" i="19"/>
  <c r="M719" i="19" s="1"/>
  <c r="D717" i="19"/>
  <c r="D718" i="19"/>
  <c r="D714" i="19"/>
  <c r="D715" i="19"/>
  <c r="D708" i="19"/>
  <c r="D711" i="19"/>
  <c r="D710" i="19"/>
  <c r="D712" i="19"/>
  <c r="D713" i="19"/>
  <c r="D707" i="19"/>
  <c r="D709" i="19"/>
  <c r="D695" i="19"/>
  <c r="D703" i="19"/>
  <c r="D698" i="19"/>
  <c r="D701" i="19"/>
  <c r="D697" i="19"/>
  <c r="D702" i="19"/>
  <c r="D705" i="19"/>
  <c r="D706" i="19"/>
  <c r="D704" i="19"/>
  <c r="D699" i="19"/>
  <c r="D696" i="19"/>
  <c r="D700" i="19"/>
  <c r="D689" i="19"/>
  <c r="D692" i="19"/>
  <c r="D690" i="19"/>
  <c r="D694" i="19"/>
  <c r="D691" i="19"/>
  <c r="D693" i="19"/>
  <c r="D688" i="19"/>
  <c r="D687" i="19"/>
  <c r="D686" i="19"/>
  <c r="D681" i="19"/>
  <c r="D684" i="19"/>
  <c r="D685" i="19"/>
  <c r="D680" i="19"/>
  <c r="D683" i="19"/>
  <c r="D682" i="19"/>
  <c r="D677" i="19"/>
  <c r="D679" i="19"/>
  <c r="D676" i="19"/>
  <c r="D678" i="19"/>
  <c r="D668" i="19"/>
  <c r="D670" i="19"/>
  <c r="D673" i="19"/>
  <c r="D674" i="19"/>
  <c r="D675" i="19"/>
  <c r="D667" i="19"/>
  <c r="D669" i="19"/>
  <c r="D671" i="19"/>
  <c r="D672" i="19"/>
  <c r="D666" i="19"/>
  <c r="D663" i="19"/>
  <c r="D665" i="19"/>
  <c r="D662" i="19"/>
  <c r="D664" i="19"/>
  <c r="D661" i="19"/>
  <c r="D660" i="19"/>
  <c r="D659" i="19"/>
  <c r="D658" i="19"/>
  <c r="D654" i="19"/>
  <c r="D656" i="19"/>
  <c r="D657" i="19"/>
  <c r="D655" i="19"/>
  <c r="D652" i="19"/>
  <c r="D653" i="19"/>
  <c r="L681" i="19"/>
  <c r="L684" i="19"/>
  <c r="L685" i="19"/>
  <c r="L680" i="19"/>
  <c r="L683" i="19"/>
  <c r="L682" i="19"/>
  <c r="L679" i="19"/>
  <c r="L678" i="19"/>
  <c r="L677" i="19"/>
  <c r="L676" i="19"/>
  <c r="L667" i="19"/>
  <c r="L669" i="19"/>
  <c r="L671" i="19"/>
  <c r="L672" i="19"/>
  <c r="L674" i="19"/>
  <c r="L675" i="19"/>
  <c r="L670" i="19"/>
  <c r="L673" i="19"/>
  <c r="L668" i="19"/>
  <c r="L666" i="19"/>
  <c r="L665" i="19"/>
  <c r="L664" i="19"/>
  <c r="L662" i="19"/>
  <c r="L663" i="19"/>
  <c r="L661" i="19"/>
  <c r="L660" i="19"/>
  <c r="L659" i="19"/>
  <c r="L658" i="19"/>
  <c r="L657" i="19"/>
  <c r="L654" i="19"/>
  <c r="L656" i="19"/>
  <c r="L655" i="19"/>
  <c r="L653" i="19"/>
  <c r="L652" i="19"/>
  <c r="K685" i="19"/>
  <c r="K684" i="19"/>
  <c r="K681" i="19"/>
  <c r="K680" i="19"/>
  <c r="K682" i="19"/>
  <c r="K683" i="19"/>
  <c r="K679" i="19"/>
  <c r="K676" i="19"/>
  <c r="K677" i="19"/>
  <c r="K678" i="19"/>
  <c r="K674" i="19"/>
  <c r="K671" i="19"/>
  <c r="K669" i="19"/>
  <c r="K668" i="19"/>
  <c r="K675" i="19"/>
  <c r="K672" i="19"/>
  <c r="K673" i="19"/>
  <c r="K670" i="19"/>
  <c r="K667" i="19"/>
  <c r="K666" i="19"/>
  <c r="K664" i="19"/>
  <c r="K665" i="19"/>
  <c r="K663" i="19"/>
  <c r="K662" i="19"/>
  <c r="K661" i="19"/>
  <c r="K660" i="19"/>
  <c r="K659" i="19"/>
  <c r="K658" i="19"/>
  <c r="K657" i="19"/>
  <c r="K655" i="19"/>
  <c r="K656" i="19"/>
  <c r="K654" i="19"/>
  <c r="K653" i="19"/>
  <c r="K652" i="19"/>
  <c r="K651" i="19"/>
  <c r="K650" i="19"/>
  <c r="K649" i="19"/>
  <c r="L651" i="19"/>
  <c r="L650" i="19"/>
  <c r="L649" i="19"/>
  <c r="D651" i="19"/>
  <c r="D650" i="19"/>
  <c r="D649" i="19"/>
  <c r="L644" i="19"/>
  <c r="L647" i="19"/>
  <c r="L648" i="19"/>
  <c r="L646" i="19"/>
  <c r="L645" i="19"/>
  <c r="K644" i="19"/>
  <c r="K648" i="19"/>
  <c r="K647" i="19"/>
  <c r="K646" i="19"/>
  <c r="K645" i="19"/>
  <c r="D644" i="19"/>
  <c r="D648" i="19"/>
  <c r="D647" i="19"/>
  <c r="D646" i="19"/>
  <c r="D645" i="19"/>
  <c r="L640" i="19"/>
  <c r="L643" i="19"/>
  <c r="L642" i="19"/>
  <c r="L641" i="19"/>
  <c r="K640" i="19"/>
  <c r="K642" i="19"/>
  <c r="K643" i="19"/>
  <c r="K641" i="19"/>
  <c r="D640" i="19"/>
  <c r="D642" i="19"/>
  <c r="D643" i="19"/>
  <c r="D641" i="19"/>
  <c r="K636" i="19"/>
  <c r="K639" i="19"/>
  <c r="K638" i="19"/>
  <c r="K637" i="19"/>
  <c r="L636" i="19"/>
  <c r="L639" i="19"/>
  <c r="L638" i="19"/>
  <c r="L637" i="19"/>
  <c r="D636" i="19"/>
  <c r="D639" i="19"/>
  <c r="D638" i="19"/>
  <c r="D637" i="19"/>
  <c r="L634" i="19"/>
  <c r="L635" i="19"/>
  <c r="K634" i="19"/>
  <c r="K635" i="19"/>
  <c r="D634" i="19"/>
  <c r="D635" i="19"/>
  <c r="L632" i="19"/>
  <c r="L633" i="19"/>
  <c r="K632" i="19"/>
  <c r="K633" i="19"/>
  <c r="D632" i="19"/>
  <c r="D633" i="19"/>
  <c r="K630" i="19"/>
  <c r="K631" i="19"/>
  <c r="L630" i="19"/>
  <c r="L631" i="19"/>
  <c r="D630" i="19"/>
  <c r="D631" i="19"/>
  <c r="L629" i="19"/>
  <c r="L628" i="19"/>
  <c r="K629" i="19"/>
  <c r="K628" i="19"/>
  <c r="D629" i="19"/>
  <c r="D628" i="19"/>
  <c r="K626" i="19"/>
  <c r="K627" i="19"/>
  <c r="L626" i="19"/>
  <c r="L627" i="19"/>
  <c r="D626" i="19"/>
  <c r="D627" i="19"/>
  <c r="L625" i="19"/>
  <c r="K625" i="19"/>
  <c r="D625" i="19"/>
  <c r="L622" i="19"/>
  <c r="L624" i="19"/>
  <c r="L623" i="19"/>
  <c r="K622" i="19"/>
  <c r="K623" i="19"/>
  <c r="K624" i="19"/>
  <c r="D622" i="19"/>
  <c r="D624" i="19"/>
  <c r="D623" i="19"/>
  <c r="K620" i="19"/>
  <c r="K621" i="19"/>
  <c r="L620" i="19"/>
  <c r="L621" i="19"/>
  <c r="D620" i="19"/>
  <c r="D621" i="19"/>
  <c r="L617" i="19"/>
  <c r="L618" i="19"/>
  <c r="L619" i="19"/>
  <c r="K617" i="19"/>
  <c r="K618" i="19"/>
  <c r="K619" i="19"/>
  <c r="D617" i="19"/>
  <c r="D619" i="19"/>
  <c r="D618" i="19"/>
  <c r="K615" i="19"/>
  <c r="K616" i="19"/>
  <c r="L615" i="19"/>
  <c r="L616" i="19"/>
  <c r="D615" i="19"/>
  <c r="D616" i="19"/>
  <c r="M141" i="28"/>
  <c r="K614" i="19"/>
  <c r="K613" i="19"/>
  <c r="L614" i="19"/>
  <c r="L613" i="19"/>
  <c r="D614" i="19"/>
  <c r="D613" i="19"/>
  <c r="L612" i="19"/>
  <c r="L611" i="19"/>
  <c r="K612" i="19"/>
  <c r="K611" i="19"/>
  <c r="D612" i="19"/>
  <c r="D611" i="19"/>
  <c r="K609" i="19"/>
  <c r="K610" i="19"/>
  <c r="L609" i="19"/>
  <c r="L610" i="19"/>
  <c r="D609" i="19"/>
  <c r="D610" i="19"/>
  <c r="K607" i="19"/>
  <c r="K608" i="19"/>
  <c r="L607" i="19"/>
  <c r="L608" i="19"/>
  <c r="D607" i="19"/>
  <c r="D608" i="19"/>
  <c r="L604" i="19"/>
  <c r="L606" i="19"/>
  <c r="L605" i="19"/>
  <c r="K604" i="19"/>
  <c r="K606" i="19"/>
  <c r="K605" i="19"/>
  <c r="D604" i="19"/>
  <c r="D606" i="19"/>
  <c r="D605" i="19"/>
  <c r="K602" i="19"/>
  <c r="K603" i="19"/>
  <c r="L602" i="19"/>
  <c r="L603" i="19"/>
  <c r="D602" i="19"/>
  <c r="D603" i="19"/>
  <c r="G126" i="21"/>
  <c r="L601" i="19"/>
  <c r="L600" i="19"/>
  <c r="L599" i="19"/>
  <c r="L598" i="19"/>
  <c r="L597" i="19"/>
  <c r="L596" i="19"/>
  <c r="L595" i="19"/>
  <c r="L594" i="19"/>
  <c r="L591" i="19"/>
  <c r="L592" i="19"/>
  <c r="L593" i="19"/>
  <c r="L590" i="19"/>
  <c r="L589" i="19"/>
  <c r="L588" i="19"/>
  <c r="L587" i="19"/>
  <c r="L586" i="19"/>
  <c r="L585" i="19"/>
  <c r="K601" i="19"/>
  <c r="K600" i="19"/>
  <c r="K599" i="19"/>
  <c r="K598" i="19"/>
  <c r="K597" i="19"/>
  <c r="K596" i="19"/>
  <c r="K595" i="19"/>
  <c r="K594" i="19"/>
  <c r="K592" i="19"/>
  <c r="K591" i="19"/>
  <c r="K593" i="19"/>
  <c r="K590" i="19"/>
  <c r="K589" i="19"/>
  <c r="K588" i="19"/>
  <c r="K587" i="19"/>
  <c r="K586" i="19"/>
  <c r="K585" i="19"/>
  <c r="M125" i="19"/>
  <c r="D601" i="19"/>
  <c r="D600" i="19"/>
  <c r="D599" i="19"/>
  <c r="D598" i="19"/>
  <c r="D597" i="19"/>
  <c r="D596" i="19"/>
  <c r="D595" i="19"/>
  <c r="D594" i="19"/>
  <c r="D592" i="19"/>
  <c r="D593" i="19"/>
  <c r="D591" i="19"/>
  <c r="D590" i="19"/>
  <c r="D589" i="19"/>
  <c r="D588" i="19"/>
  <c r="D587" i="19"/>
  <c r="D586" i="19"/>
  <c r="D585" i="19"/>
  <c r="G126" i="22"/>
  <c r="G141" i="28"/>
  <c r="L140" i="28"/>
  <c r="B140" i="28"/>
  <c r="B585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724" i="19" l="1"/>
  <c r="M793" i="19"/>
  <c r="M826" i="19"/>
  <c r="M732" i="19"/>
  <c r="M879" i="19"/>
  <c r="M768" i="19"/>
  <c r="M817" i="19"/>
  <c r="M873" i="19"/>
  <c r="M810" i="19"/>
  <c r="M803" i="19"/>
  <c r="M824" i="19"/>
  <c r="M863" i="19"/>
  <c r="M807" i="19"/>
  <c r="M726" i="19"/>
  <c r="M787" i="19"/>
  <c r="M721" i="19"/>
  <c r="M755" i="19"/>
  <c r="M796" i="19"/>
  <c r="M814" i="19"/>
  <c r="M878" i="19"/>
  <c r="M767" i="19"/>
  <c r="M828" i="19"/>
  <c r="M774" i="19"/>
  <c r="M864" i="19"/>
  <c r="M800" i="19"/>
  <c r="M830" i="19"/>
  <c r="M723" i="19"/>
  <c r="M834" i="19"/>
  <c r="M769" i="19"/>
  <c r="M854" i="19"/>
  <c r="M749" i="19"/>
  <c r="M832" i="19"/>
  <c r="M778" i="19"/>
  <c r="M872" i="19"/>
  <c r="M741" i="19"/>
  <c r="M745" i="19"/>
  <c r="M779" i="19"/>
  <c r="M843" i="19"/>
  <c r="M733" i="19"/>
  <c r="M744" i="19"/>
  <c r="M804" i="19"/>
  <c r="M731" i="19"/>
  <c r="M743" i="19"/>
  <c r="M756" i="19"/>
  <c r="M761" i="19"/>
  <c r="M775" i="19"/>
  <c r="M783" i="19"/>
  <c r="M797" i="19"/>
  <c r="M792" i="19"/>
  <c r="M816" i="19"/>
  <c r="M813" i="19"/>
  <c r="M842" i="19"/>
  <c r="M881" i="19"/>
  <c r="M823" i="19"/>
  <c r="M825" i="19"/>
  <c r="M858" i="19"/>
  <c r="M887" i="19"/>
  <c r="M722" i="19"/>
  <c r="M735" i="19"/>
  <c r="M757" i="19"/>
  <c r="M763" i="19"/>
  <c r="M765" i="19"/>
  <c r="M784" i="19"/>
  <c r="M794" i="19"/>
  <c r="M815" i="19"/>
  <c r="M818" i="19"/>
  <c r="M839" i="19"/>
  <c r="M867" i="19"/>
  <c r="M844" i="19"/>
  <c r="M870" i="19"/>
  <c r="M862" i="19"/>
  <c r="M875" i="19"/>
  <c r="M869" i="19"/>
  <c r="M725" i="19"/>
  <c r="M734" i="19"/>
  <c r="M753" i="19"/>
  <c r="M762" i="19"/>
  <c r="M771" i="19"/>
  <c r="M782" i="19"/>
  <c r="M801" i="19"/>
  <c r="M811" i="19"/>
  <c r="M812" i="19"/>
  <c r="M877" i="19"/>
  <c r="M853" i="19"/>
  <c r="M837" i="19"/>
  <c r="M835" i="19"/>
  <c r="M859" i="19"/>
  <c r="M845" i="19"/>
  <c r="M886" i="19"/>
  <c r="M738" i="19"/>
  <c r="M742" i="19"/>
  <c r="M747" i="19"/>
  <c r="M786" i="19"/>
  <c r="M795" i="19"/>
  <c r="M874" i="19"/>
  <c r="M865" i="19"/>
  <c r="M846" i="19"/>
  <c r="M831" i="19"/>
  <c r="M857" i="19"/>
  <c r="M851" i="19"/>
  <c r="M855" i="19"/>
  <c r="M885" i="19"/>
  <c r="M739" i="19"/>
  <c r="M754" i="19"/>
  <c r="M772" i="19"/>
  <c r="M781" i="19"/>
  <c r="M788" i="19"/>
  <c r="M805" i="19"/>
  <c r="M876" i="19"/>
  <c r="M868" i="19"/>
  <c r="M838" i="19"/>
  <c r="M882" i="19"/>
  <c r="M820" i="19"/>
  <c r="M728" i="19"/>
  <c r="M736" i="19"/>
  <c r="M748" i="19"/>
  <c r="M750" i="19"/>
  <c r="M758" i="19"/>
  <c r="M770" i="19"/>
  <c r="M780" i="19"/>
  <c r="M808" i="19"/>
  <c r="M802" i="19"/>
  <c r="M850" i="19"/>
  <c r="M852" i="19"/>
  <c r="M849" i="19"/>
  <c r="M871" i="19"/>
  <c r="M861" i="19"/>
  <c r="M840" i="19"/>
  <c r="M883" i="19"/>
  <c r="M727" i="19"/>
  <c r="M737" i="19"/>
  <c r="M746" i="19"/>
  <c r="M764" i="19"/>
  <c r="M776" i="19"/>
  <c r="M789" i="19"/>
  <c r="M799" i="19"/>
  <c r="M821" i="19"/>
  <c r="M833" i="19"/>
  <c r="M829" i="19"/>
  <c r="M836" i="19"/>
  <c r="M860" i="19"/>
  <c r="M841" i="19"/>
  <c r="M729" i="19"/>
  <c r="M740" i="19"/>
  <c r="M751" i="19"/>
  <c r="M759" i="19"/>
  <c r="M766" i="19"/>
  <c r="M785" i="19"/>
  <c r="M798" i="19"/>
  <c r="M819" i="19"/>
  <c r="M822" i="19"/>
  <c r="M827" i="19"/>
  <c r="M866" i="19"/>
  <c r="M847" i="19"/>
  <c r="M686" i="19"/>
  <c r="M696" i="19"/>
  <c r="M676" i="19"/>
  <c r="M681" i="19"/>
  <c r="M652" i="19"/>
  <c r="M661" i="19"/>
  <c r="M669" i="19"/>
  <c r="M688" i="19"/>
  <c r="M658" i="19"/>
  <c r="M666" i="19"/>
  <c r="M680" i="19"/>
  <c r="M697" i="19"/>
  <c r="M712" i="19"/>
  <c r="M717" i="19"/>
  <c r="M699" i="19"/>
  <c r="M705" i="19"/>
  <c r="M689" i="19"/>
  <c r="M707" i="19"/>
  <c r="M691" i="19"/>
  <c r="M700" i="19"/>
  <c r="M693" i="19"/>
  <c r="M695" i="19"/>
  <c r="M694" i="19"/>
  <c r="M715" i="19"/>
  <c r="M709" i="19"/>
  <c r="M714" i="19"/>
  <c r="M690" i="19"/>
  <c r="M704" i="19"/>
  <c r="M713" i="19"/>
  <c r="M720" i="19"/>
  <c r="M692" i="19"/>
  <c r="M701" i="19"/>
  <c r="M711" i="19"/>
  <c r="M718" i="19"/>
  <c r="M687" i="19"/>
  <c r="M703" i="19"/>
  <c r="M706" i="19"/>
  <c r="M710" i="19"/>
  <c r="M716" i="19"/>
  <c r="M698" i="19"/>
  <c r="M702" i="19"/>
  <c r="M708" i="19"/>
  <c r="M654" i="19"/>
  <c r="M657" i="19"/>
  <c r="M664" i="19"/>
  <c r="M670" i="19"/>
  <c r="M678" i="19"/>
  <c r="M653" i="19"/>
  <c r="M672" i="19"/>
  <c r="M665" i="19"/>
  <c r="M671" i="19"/>
  <c r="M683" i="19"/>
  <c r="M668" i="19"/>
  <c r="M685" i="19"/>
  <c r="M660" i="19"/>
  <c r="M682" i="19"/>
  <c r="M673" i="19"/>
  <c r="M667" i="19"/>
  <c r="M663" i="19"/>
  <c r="M677" i="19"/>
  <c r="M659" i="19"/>
  <c r="M655" i="19"/>
  <c r="M675" i="19"/>
  <c r="M684" i="19"/>
  <c r="M656" i="19"/>
  <c r="M662" i="19"/>
  <c r="M674" i="19"/>
  <c r="M679" i="19"/>
  <c r="M649" i="19"/>
  <c r="M648" i="19"/>
  <c r="M644" i="19"/>
  <c r="M650" i="19"/>
  <c r="M651" i="19"/>
  <c r="M645" i="19"/>
  <c r="M646" i="19"/>
  <c r="M647" i="19"/>
  <c r="M643" i="19"/>
  <c r="M642" i="19"/>
  <c r="M637" i="19"/>
  <c r="M641" i="19"/>
  <c r="M638" i="19"/>
  <c r="M636" i="19"/>
  <c r="M640" i="19"/>
  <c r="M639" i="19"/>
  <c r="M633" i="19"/>
  <c r="M635" i="19"/>
  <c r="M634" i="19"/>
  <c r="M632" i="19"/>
  <c r="M631" i="19"/>
  <c r="M630" i="19"/>
  <c r="M613" i="19"/>
  <c r="M628" i="19"/>
  <c r="M629" i="19"/>
  <c r="M627" i="19"/>
  <c r="M626" i="19"/>
  <c r="M623" i="19"/>
  <c r="M625" i="19"/>
  <c r="M624" i="19"/>
  <c r="M618" i="19"/>
  <c r="M622" i="19"/>
  <c r="M617" i="19"/>
  <c r="M621" i="19"/>
  <c r="M620" i="19"/>
  <c r="M619" i="19"/>
  <c r="M609" i="19"/>
  <c r="M616" i="19"/>
  <c r="M615" i="19"/>
  <c r="M139" i="28"/>
  <c r="M140" i="28"/>
  <c r="M611" i="19"/>
  <c r="M614" i="19"/>
  <c r="M612" i="19"/>
  <c r="M610" i="19"/>
  <c r="M587" i="19"/>
  <c r="M595" i="19"/>
  <c r="M608" i="19"/>
  <c r="M607" i="19"/>
  <c r="M605" i="19"/>
  <c r="M606" i="19"/>
  <c r="M604" i="19"/>
  <c r="M588" i="19"/>
  <c r="M596" i="19"/>
  <c r="M603" i="19"/>
  <c r="M602" i="19"/>
  <c r="M585" i="19"/>
  <c r="M586" i="19"/>
  <c r="M594" i="19"/>
  <c r="M589" i="19"/>
  <c r="M597" i="19"/>
  <c r="M590" i="19"/>
  <c r="M598" i="19"/>
  <c r="M593" i="19"/>
  <c r="M599" i="19"/>
  <c r="M592" i="19"/>
  <c r="M600" i="19"/>
  <c r="M591" i="19"/>
  <c r="M601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M135" i="28" l="1"/>
  <c r="H120" i="22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5" i="28" l="1"/>
  <c r="G86" i="28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<sst xmlns="http://schemas.openxmlformats.org/spreadsheetml/2006/main" count="1861" uniqueCount="571">
  <si>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</si>
  <si>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</si>
  <si>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</si>
  <si>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</si>
  <si>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</si>
  <si>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</si>
  <si>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</si>
  <si>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</si>
  <si>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</si>
  <si>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</si>
  <si>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</si>
  <si>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</si>
  <si>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</si>
  <si>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</si>
  <si>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</si>
  <si>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</si>
  <si>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</si>
  <si>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</si>
  <si>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</si>
  <si>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</si>
  <si>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</si>
  <si>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</si>
  <si>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</si>
  <si>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</si>
  <si>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</si>
  <si>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</si>
  <si>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</si>
  <si>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</si>
  <si>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</si>
  <si>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</si>
  <si>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</si>
  <si>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</si>
  <si>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</si>
  <si>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</si>
  <si>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</si>
  <si>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</si>
  <si>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</si>
  <si>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</si>
  <si>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</si>
  <si>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</si>
  <si>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</si>
  <si>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</si>
  <si>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</si>
  <si>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</si>
  <si>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</si>
  <si>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</si>
  <si>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</si>
  <si>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</si>
  <si>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</si>
  <si>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</si>
  <si>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</si>
  <si>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</si>
  <si>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</si>
  <si>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</si>
  <si>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</si>
  <si>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</si>
  <si>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</si>
  <si>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</si>
  <si>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</si>
  <si>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</si>
  <si>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</si>
  <si>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</si>
  <si>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</si>
  <si>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</si>
  <si>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</si>
  <si>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</si>
  <si>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</si>
  <si>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</si>
  <si>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</si>
  <si>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</si>
  <si>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</si>
  <si>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</si>
  <si>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</si>
  <si>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</si>
  <si>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</si>
  <si>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</si>
  <si>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</si>
  <si>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</si>
  <si>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</si>
  <si>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</si>
  <si>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</si>
  <si>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</si>
  <si>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</si>
  <si>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</si>
  <si>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</si>
  <si>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</si>
  <si>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</si>
  <si>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</si>
  <si>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</si>
  <si>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</si>
  <si>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</si>
  <si>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</si>
  <si>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</si>
  <si>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</si>
  <si>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</si>
  <si>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</si>
  <si>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</si>
  <si>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</si>
  <si>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</si>
  <si>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</si>
  <si>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</si>
  <si>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</si>
  <si>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</si>
  <si>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</si>
  <si>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</si>
  <si>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</si>
  <si>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</si>
  <si>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</si>
  <si>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</si>
  <si>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</si>
  <si>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</si>
  <si>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</si>
  <si>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</si>
  <si>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</si>
  <si>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</si>
  <si>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</si>
  <si>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</si>
  <si>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</si>
  <si>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</si>
  <si>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</si>
  <si>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</si>
  <si>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</si>
  <si>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</si>
  <si>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</si>
  <si>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</si>
  <si>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</si>
  <si>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</si>
  <si>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</si>
  <si>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</si>
  <si>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</si>
  <si>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</si>
  <si>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</si>
  <si>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</si>
  <si>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</si>
  <si>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</si>
  <si>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</si>
  <si>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</si>
  <si>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</si>
  <si>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</si>
  <si>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</si>
  <si>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</si>
  <si>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</si>
  <si>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</si>
  <si>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</si>
  <si>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</si>
  <si>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</si>
  <si>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</si>
  <si>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</si>
  <si>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</si>
  <si>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</si>
  <si>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</si>
  <si>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</si>
  <si>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</si>
  <si>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</si>
  <si>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</si>
  <si>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</si>
  <si>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</si>
  <si>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</si>
  <si>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</si>
  <si>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</si>
  <si>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</si>
  <si>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</si>
  <si>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</si>
  <si>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</si>
  <si>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</si>
  <si>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</si>
  <si>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</si>
  <si>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</si>
  <si>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</si>
  <si>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</si>
  <si>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</si>
  <si>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</si>
  <si>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</si>
  <si>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</si>
  <si>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</si>
  <si>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</si>
  <si>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</si>
  <si>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</si>
  <si>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</si>
  <si>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</si>
  <si>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</si>
  <si>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</si>
  <si>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</si>
  <si>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</si>
  <si>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</si>
  <si>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</si>
  <si>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</si>
  <si>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</si>
  <si>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</si>
  <si>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</si>
  <si>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</si>
  <si>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</si>
  <si>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</si>
  <si>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</si>
  <si>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</si>
  <si>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</si>
  <si>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</si>
  <si>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</si>
  <si>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</si>
  <si>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</si>
  <si>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</si>
  <si>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</si>
  <si>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</si>
  <si>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</si>
  <si>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</si>
  <si>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</si>
  <si>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</si>
  <si>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</si>
  <si>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</si>
  <si>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</si>
  <si>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</si>
  <si>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</si>
  <si>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</si>
  <si>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</si>
  <si>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</si>
  <si>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</si>
  <si>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</si>
  <si>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</si>
  <si>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</si>
  <si>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</si>
  <si>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</si>
  <si>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</si>
  <si>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</si>
  <si>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</si>
  <si>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</si>
  <si>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</si>
  <si>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</si>
  <si>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</si>
  <si>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</si>
  <si>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</si>
  <si>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</si>
  <si>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</si>
  <si>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</si>
  <si>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</si>
  <si>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</si>
  <si>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</si>
  <si>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</si>
  <si>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</si>
  <si>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</si>
  <si>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</si>
  <si>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</si>
  <si>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</si>
  <si>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</si>
  <si>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</si>
  <si>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</si>
  <si>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</si>
  <si>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</si>
  <si>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</si>
  <si>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</si>
  <si>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</si>
  <si>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</si>
  <si>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</si>
  <si>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</si>
  <si>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</si>
  <si>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</si>
  <si>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</si>
  <si>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</si>
  <si>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</si>
  <si>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</si>
  <si>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</si>
  <si>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</si>
  <si>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</si>
  <si>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</si>
  <si>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</si>
  <si>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</si>
  <si>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</si>
  <si>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</si>
  <si>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</si>
  <si>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</si>
  <si>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</si>
  <si>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</si>
  <si>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</si>
  <si>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</si>
  <si>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</si>
  <si>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</si>
  <si>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</si>
  <si>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</si>
  <si>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</si>
  <si>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</si>
  <si>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</si>
  <si>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</si>
  <si>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</si>
  <si>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</si>
  <si>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</si>
  <si>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</si>
  <si>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</si>
  <si>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</si>
  <si>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</si>
  <si>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</si>
  <si>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</si>
  <si>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</si>
  <si>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</si>
  <si>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</si>
  <si>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</si>
  <si>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</si>
  <si>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</si>
  <si>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</si>
  <si>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</si>
  <si>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</si>
  <si>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</si>
  <si>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</si>
  <si>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</si>
  <si>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</si>
  <si>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</si>
  <si>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</si>
  <si>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</si>
  <si>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</si>
  <si>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</si>
  <si>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</si>
  <si>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</si>
  <si>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</si>
  <si>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</si>
  <si>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</si>
  <si>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</si>
  <si>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</si>
  <si>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</si>
  <si>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</si>
  <si>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</si>
  <si>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</si>
  <si>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</si>
  <si>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</si>
  <si>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</si>
  <si>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</si>
  <si>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</si>
  <si>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</si>
  <si>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</si>
  <si>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</si>
  <si>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</si>
  <si>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</si>
  <si>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</si>
  <si>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</si>
  <si>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</si>
  <si>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</si>
  <si>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</si>
  <si>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</si>
  <si>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</si>
  <si>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</si>
  <si>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</si>
  <si>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</si>
  <si>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</si>
  <si>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</si>
  <si>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</si>
  <si>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</si>
  <si>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</si>
  <si>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</si>
  <si>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</si>
  <si>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</si>
  <si>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</si>
  <si>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</si>
  <si>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</si>
  <si>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</si>
  <si>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</si>
  <si>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</si>
  <si>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</si>
  <si>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</si>
  <si>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</si>
  <si>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</si>
  <si>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</si>
  <si>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</si>
  <si>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</si>
  <si>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</si>
  <si>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</si>
  <si>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</si>
  <si>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</si>
  <si>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</si>
  <si>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</si>
  <si>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</si>
  <si>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</si>
  <si>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</si>
  <si>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</si>
  <si>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</si>
  <si>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</si>
  <si>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</si>
  <si>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</si>
  <si>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</si>
  <si>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</si>
  <si>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</si>
  <si>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</si>
  <si>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</si>
  <si>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</si>
  <si>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</si>
  <si>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</si>
  <si>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</si>
  <si>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</si>
  <si>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</si>
  <si>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</si>
  <si>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</si>
  <si>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</si>
  <si>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</si>
  <si>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</si>
  <si>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</si>
  <si>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</si>
  <si>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</si>
  <si>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</si>
  <si>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</si>
  <si>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</si>
  <si>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</si>
  <si>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</si>
  <si>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</si>
  <si>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</si>
  <si>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</si>
  <si>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</si>
  <si>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</si>
  <si>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</si>
  <si>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</si>
  <si>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</si>
  <si>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</si>
  <si>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</si>
  <si>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</si>
  <si>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</si>
  <si>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</si>
  <si>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</si>
  <si>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</si>
  <si>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</si>
  <si>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</si>
  <si>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</si>
  <si>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</si>
  <si>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</si>
  <si>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</si>
  <si>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</si>
  <si>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</si>
  <si>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</si>
  <si>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</si>
  <si>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</si>
  <si>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</si>
  <si>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</si>
  <si>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</si>
  <si>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</si>
  <si>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</si>
  <si>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</si>
  <si>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</si>
  <si>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</si>
  <si>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</si>
  <si>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</si>
  <si>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</si>
  <si>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</si>
  <si>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</si>
  <si>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</si>
  <si>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</si>
  <si>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</si>
  <si>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</si>
  <si>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</si>
  <si>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</si>
  <si>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</si>
  <si>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</si>
  <si>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</si>
  <si>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</si>
  <si>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</si>
  <si>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</si>
  <si>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</si>
  <si>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</si>
  <si>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</si>
  <si>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</si>
  <si>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</si>
  <si>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</si>
  <si>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</si>
  <si>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</si>
  <si>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</si>
  <si>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</si>
  <si>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</si>
  <si>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</si>
  <si>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</si>
  <si>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</si>
  <si>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</si>
  <si>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</si>
  <si>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</si>
  <si>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</si>
  <si>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</si>
  <si>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</si>
  <si>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</si>
  <si>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</si>
  <si>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</si>
  <si>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</si>
  <si>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</si>
  <si>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</si>
  <si>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</si>
  <si>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</si>
  <si>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</si>
  <si>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</si>
  <si>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</si>
  <si>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</si>
  <si>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</si>
  <si>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</si>
  <si>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</si>
  <si>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</si>
  <si>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</si>
  <si>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</si>
  <si>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</si>
  <si>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</si>
  <si>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</si>
  <si>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</si>
  <si>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</si>
  <si>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</si>
  <si>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</si>
  <si>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</si>
  <si>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</si>
  <si>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</si>
  <si>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</si>
  <si>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</si>
  <si>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</si>
  <si>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</si>
  <si>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</si>
  <si>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</si>
  <si>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</si>
  <si>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</si>
  <si>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</si>
  <si>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</si>
  <si>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</si>
  <si>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</si>
  <si>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</si>
  <si>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</si>
  <si>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</si>
  <si>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</si>
  <si>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</si>
  <si>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</si>
  <si>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</si>
  <si>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</si>
  <si>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</si>
  <si>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</si>
  <si>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</si>
  <si>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</si>
  <si>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</si>
  <si>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</si>
  <si>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</si>
  <si>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</si>
  <si>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</si>
  <si>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</si>
  <si>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</si>
  <si>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</si>
  <si>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</si>
  <si>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</si>
  <si>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</si>
  <si>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</si>
  <si>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</si>
  <si>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</si>
  <si>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</si>
  <si>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</si>
  <si>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</si>
  <si>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</si>
  <si>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</si>
  <si>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</si>
  <si>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</si>
  <si>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</si>
  <si>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</si>
  <si>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</si>
  <si>
    <t>2021-09-13T17:00:00</t>
  </si>
  <si>
    <t>2021-09-14T17:00:00</t>
  </si>
  <si>
    <t xml:space="preserve">DECEDUTI: N. 4 IL 13/09/21 - N. 10 IL 12/09/21 - N. 6 IL 11/09/21 - N. 2 IL 10/09/21 - N. 2 IL 07/09/21 </t>
  </si>
  <si>
    <t>2021-09-15T17:00:00</t>
  </si>
  <si>
    <t xml:space="preserve">DECEDUTI: N. 6 IL 14/09/21 - N. 10 IL 13/09/21 - N. 5 IL 12/09/21 - N. 2 IL 11/09/21 - N. 1 IL 08/09/21 - N. 1 IL 04/09/21 - N. 1 IL 29/08/21 - N. 1 IL 27/08/21 - N. 1 IL 22/09/21 - </t>
  </si>
  <si>
    <t>2021-09-16T17:00:00</t>
  </si>
  <si>
    <t xml:space="preserve">DECEDUTI: N.6 IL 15/09/21 - N. 8 IL 14/09/21 - N. 2 IL 13/09/21 - N. 1 IL 12/09/21 - N. 1 IL 11/09/21 - N. 1 IL 17/08/21 - N. 1 IL 16/08/21 </t>
  </si>
  <si>
    <t>2021-09-17T17:00:00</t>
  </si>
  <si>
    <t xml:space="preserve">DECEDUTI: N. 5 IL 16/09/21 -N. 7 IL 15/09/21 - N. 1 IL 14/09/21 - N. 1 IL 05/09/21 - N. 1 IL 25/08/21 - N. 1 IL 22/08/21 -  </t>
  </si>
  <si>
    <t>2021-09-18T17:00:00</t>
  </si>
  <si>
    <t xml:space="preserve">DECEDUTI: N. 4 IL 18/09/21 - N. 5 IL 17/09/21 - N. 3 IL 16/09/21 - N. 2 IL 15/09/21 - N. 1 IL 14/09/21 - N. 1 IL 11/09/21 - N. 1 IL 09/09/21 - N. 1 IL 03/09/21 </t>
  </si>
  <si>
    <t>2021-09-19T17:00:00</t>
  </si>
  <si>
    <t>13-19 set</t>
  </si>
  <si>
    <t>2021-09-20T17:00:00</t>
  </si>
  <si>
    <t>DECEDUTI: N.1 IL 19/09/2021 - N. 4 IL 18/09/2021 - N. 2 IL 17/09/21</t>
  </si>
  <si>
    <t>2021-09-21T17:00:00</t>
  </si>
  <si>
    <t xml:space="preserve">DECEDUTI: N. 1 IL 21/09/2021 - N. 1 IL 20/09/2021 - N. 12 IL 19/09/2021 - N. 3 IL 18/09/2021 - N. 2 IL 17/09/2021 - N. 1 IL 05/09/2021 - N. 1 IL 04/09/2021 - N. 1 IL 22/08/2021 - N. 1 IL 15/08/2021  </t>
  </si>
  <si>
    <t>2021-09-22T17:00:00</t>
  </si>
  <si>
    <t>DECEDUTI: N. 6 IL 21/09/21 - N. 6 IL 20/09/21 - N. 2 IL 18/09/21 - N. 2 IL 17/09/21 - N. 1 IL 16/09/21 - N. 1 IL 25/12/20</t>
  </si>
  <si>
    <t>2021-09-23T17:00:00</t>
  </si>
  <si>
    <t xml:space="preserve">DECEDUTI: N. 4 IL 22/09/21 - N. 6 IL 21/09/21 - N. 1 IL 20/09/21 - N. 1 IL 14/09/21 - N. 2 IL 05/09/21 - N. 1 IL 25/08/21 </t>
  </si>
  <si>
    <t>2021-09-24T17:00:00</t>
  </si>
  <si>
    <t>DECEDUTI: N. 3 IL 23/09/21 - N. 5 IL 22/09/21 - N. 1 IL 12/09/21 - N. 1 IL 05/09/21 - N. 1 IL 31/08/21 - N. 1 IL 14/08/21 - N. 1 IL 22/07/21</t>
  </si>
  <si>
    <t>2021-09-25T17:00:00</t>
  </si>
  <si>
    <t>2021-09-26T17:00:00</t>
  </si>
  <si>
    <t>20-26 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</si>
</sst>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9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164" fontId="0" fillId="0" borderId="0" xfId="1" applyNumberFormat="1" applyFont="1" applyFill="1"/>
    <xf numFmtId="0" fontId="3" fillId="4" borderId="0" xfId="0" applyFont="1" applyFill="1" applyAlignment="1">
      <alignment horizontal="center" vertical="center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26 SETTEMBRE</a:t>
            </a:r>
            <a:r>
              <a:rPr lang="en-US" baseline="0"/>
              <a:t> </a:t>
            </a:r>
            <a:r>
              <a:rPr lang="en-U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lavoro'!$Z$576:$AC$576</c:f>
              <c:numCache>
                <c:formatCode>General</c:formatCode>
                <c:ptCount val="4"/>
                <c:pt idx="0">
                  <c:v>272734</c:v>
                </c:pt>
                <c:pt idx="1">
                  <c:v>16396</c:v>
                </c:pt>
                <c:pt idx="2">
                  <c:v>607</c:v>
                </c:pt>
                <c:pt idx="3">
                  <c:v>6785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lavoro'!$BH$124:$BH$578</c:f>
              <c:numCache>
                <c:formatCode>0.0%</c:formatCode>
                <c:ptCount val="424"/>
                <c:pt idx="0">
                  <c:v>0.12811387900355872</c:v>
                </c:pt>
                <c:pt idx="1">
                  <c:v>0.12631578947368421</c:v>
                </c:pt>
                <c:pt idx="2">
                  <c:v>0.125</c:v>
                </c:pt>
                <c:pt idx="3">
                  <c:v>0.11604095563139932</c:v>
                </c:pt>
                <c:pt idx="4">
                  <c:v>0.10828025477707007</c:v>
                </c:pt>
                <c:pt idx="5">
                  <c:v>0.10818713450292397</c:v>
                </c:pt>
                <c:pt idx="6">
                  <c:v>0.1002710027100271</c:v>
                </c:pt>
                <c:pt idx="7">
                  <c:v>9.3198992443324941E-2</c:v>
                </c:pt>
                <c:pt idx="8">
                  <c:v>9.285714285714286E-2</c:v>
                </c:pt>
                <c:pt idx="9">
                  <c:v>0.1</c:v>
                </c:pt>
                <c:pt idx="10">
                  <c:v>8.1784386617100371E-2</c:v>
                </c:pt>
                <c:pt idx="11">
                  <c:v>7.6512455516014238E-2</c:v>
                </c:pt>
                <c:pt idx="12">
                  <c:v>6.9536423841059597E-2</c:v>
                </c:pt>
                <c:pt idx="13">
                  <c:v>7.2900158478605384E-2</c:v>
                </c:pt>
                <c:pt idx="14">
                  <c:v>6.9423929098966025E-2</c:v>
                </c:pt>
                <c:pt idx="15">
                  <c:v>7.1629213483146062E-2</c:v>
                </c:pt>
                <c:pt idx="16">
                  <c:v>7.5208913649025072E-2</c:v>
                </c:pt>
                <c:pt idx="17">
                  <c:v>7.4792243767313013E-2</c:v>
                </c:pt>
                <c:pt idx="18">
                  <c:v>6.919060052219321E-2</c:v>
                </c:pt>
                <c:pt idx="19">
                  <c:v>5.1898734177215189E-2</c:v>
                </c:pt>
                <c:pt idx="20">
                  <c:v>5.434782608695652E-2</c:v>
                </c:pt>
                <c:pt idx="21">
                  <c:v>5.1487414187643021E-2</c:v>
                </c:pt>
                <c:pt idx="22">
                  <c:v>5.537098560354374E-2</c:v>
                </c:pt>
                <c:pt idx="23">
                  <c:v>5.7022175290390706E-2</c:v>
                </c:pt>
                <c:pt idx="24">
                  <c:v>5.59662090813094E-2</c:v>
                </c:pt>
                <c:pt idx="25">
                  <c:v>6.0204081632653061E-2</c:v>
                </c:pt>
                <c:pt idx="26">
                  <c:v>6.0843964671246323E-2</c:v>
                </c:pt>
                <c:pt idx="27">
                  <c:v>6.5217391304347824E-2</c:v>
                </c:pt>
                <c:pt idx="28">
                  <c:v>6.4575645756457564E-2</c:v>
                </c:pt>
                <c:pt idx="29">
                  <c:v>6.1041292639138239E-2</c:v>
                </c:pt>
                <c:pt idx="30">
                  <c:v>6.222222222222222E-2</c:v>
                </c:pt>
                <c:pt idx="31">
                  <c:v>6.1631944444444448E-2</c:v>
                </c:pt>
                <c:pt idx="32">
                  <c:v>6.1939690301548493E-2</c:v>
                </c:pt>
                <c:pt idx="33">
                  <c:v>6.4696485623003189E-2</c:v>
                </c:pt>
                <c:pt idx="34">
                  <c:v>6.7757009345794386E-2</c:v>
                </c:pt>
                <c:pt idx="35">
                  <c:v>6.5524944154877141E-2</c:v>
                </c:pt>
                <c:pt idx="36">
                  <c:v>6.4467766116941536E-2</c:v>
                </c:pt>
                <c:pt idx="37">
                  <c:v>7.3241479332849885E-2</c:v>
                </c:pt>
                <c:pt idx="38">
                  <c:v>7.1526822558459421E-2</c:v>
                </c:pt>
                <c:pt idx="39">
                  <c:v>6.8762278978389005E-2</c:v>
                </c:pt>
                <c:pt idx="40">
                  <c:v>6.7373674360573926E-2</c:v>
                </c:pt>
                <c:pt idx="41">
                  <c:v>6.5650644783118411E-2</c:v>
                </c:pt>
                <c:pt idx="42">
                  <c:v>6.6399542072123646E-2</c:v>
                </c:pt>
                <c:pt idx="43">
                  <c:v>6.6926938092582267E-2</c:v>
                </c:pt>
                <c:pt idx="44">
                  <c:v>7.38327904451683E-2</c:v>
                </c:pt>
                <c:pt idx="45">
                  <c:v>7.3475768629494523E-2</c:v>
                </c:pt>
                <c:pt idx="46">
                  <c:v>7.7967806841046275E-2</c:v>
                </c:pt>
                <c:pt idx="47">
                  <c:v>8.4679393049437099E-2</c:v>
                </c:pt>
                <c:pt idx="48">
                  <c:v>8.298562818729717E-2</c:v>
                </c:pt>
                <c:pt idx="49">
                  <c:v>8.5573476702508963E-2</c:v>
                </c:pt>
                <c:pt idx="50">
                  <c:v>8.376511226252159E-2</c:v>
                </c:pt>
                <c:pt idx="51">
                  <c:v>8.6456558773424189E-2</c:v>
                </c:pt>
                <c:pt idx="52">
                  <c:v>9.372384937238494E-2</c:v>
                </c:pt>
                <c:pt idx="53">
                  <c:v>9.5356550580431174E-2</c:v>
                </c:pt>
                <c:pt idx="54">
                  <c:v>9.6302316131653798E-2</c:v>
                </c:pt>
                <c:pt idx="55">
                  <c:v>9.2885375494071151E-2</c:v>
                </c:pt>
                <c:pt idx="56">
                  <c:v>9.8722415795586521E-2</c:v>
                </c:pt>
                <c:pt idx="57">
                  <c:v>0.10078977059044754</c:v>
                </c:pt>
                <c:pt idx="58">
                  <c:v>0.1071819176084579</c:v>
                </c:pt>
                <c:pt idx="59">
                  <c:v>0.10513096519555078</c:v>
                </c:pt>
                <c:pt idx="60">
                  <c:v>0.10502442428471738</c:v>
                </c:pt>
                <c:pt idx="61">
                  <c:v>0.10456403269754769</c:v>
                </c:pt>
                <c:pt idx="62">
                  <c:v>9.9409448818897642E-2</c:v>
                </c:pt>
                <c:pt idx="63">
                  <c:v>0.10154525386313466</c:v>
                </c:pt>
                <c:pt idx="64">
                  <c:v>0.10132429935324916</c:v>
                </c:pt>
                <c:pt idx="65">
                  <c:v>0.10750446694460988</c:v>
                </c:pt>
                <c:pt idx="66">
                  <c:v>0.10672853828306264</c:v>
                </c:pt>
                <c:pt idx="67">
                  <c:v>0.10566356720202874</c:v>
                </c:pt>
                <c:pt idx="68">
                  <c:v>0.10173160173160173</c:v>
                </c:pt>
                <c:pt idx="69">
                  <c:v>9.6385542168674704E-2</c:v>
                </c:pt>
                <c:pt idx="70">
                  <c:v>9.3410572049239679E-2</c:v>
                </c:pt>
                <c:pt idx="71">
                  <c:v>8.8161781413315154E-2</c:v>
                </c:pt>
                <c:pt idx="72">
                  <c:v>8.6287911149081589E-2</c:v>
                </c:pt>
                <c:pt idx="73">
                  <c:v>8.7348779987697356E-2</c:v>
                </c:pt>
                <c:pt idx="74">
                  <c:v>8.6176980913823018E-2</c:v>
                </c:pt>
                <c:pt idx="75">
                  <c:v>8.5292509568069982E-2</c:v>
                </c:pt>
                <c:pt idx="76">
                  <c:v>7.9373104145601614E-2</c:v>
                </c:pt>
                <c:pt idx="77">
                  <c:v>7.62617417608661E-2</c:v>
                </c:pt>
                <c:pt idx="78">
                  <c:v>7.2606774668630344E-2</c:v>
                </c:pt>
                <c:pt idx="79">
                  <c:v>7.4227097877190479E-2</c:v>
                </c:pt>
                <c:pt idx="80">
                  <c:v>7.2295584900626916E-2</c:v>
                </c:pt>
                <c:pt idx="81">
                  <c:v>7.1974522292993628E-2</c:v>
                </c:pt>
                <c:pt idx="82">
                  <c:v>6.8852459016393447E-2</c:v>
                </c:pt>
                <c:pt idx="83">
                  <c:v>6.4908056042031523E-2</c:v>
                </c:pt>
                <c:pt idx="84">
                  <c:v>6.128021033471534E-2</c:v>
                </c:pt>
                <c:pt idx="85">
                  <c:v>6.0824253908100423E-2</c:v>
                </c:pt>
                <c:pt idx="86">
                  <c:v>6.185472818638648E-2</c:v>
                </c:pt>
                <c:pt idx="87">
                  <c:v>6.1956707005283794E-2</c:v>
                </c:pt>
                <c:pt idx="88">
                  <c:v>6.4571709878569084E-2</c:v>
                </c:pt>
                <c:pt idx="89">
                  <c:v>6.5829737151824247E-2</c:v>
                </c:pt>
                <c:pt idx="90">
                  <c:v>6.5983485697434383E-2</c:v>
                </c:pt>
                <c:pt idx="91">
                  <c:v>6.6611272676914551E-2</c:v>
                </c:pt>
                <c:pt idx="92">
                  <c:v>6.5191855912294441E-2</c:v>
                </c:pt>
                <c:pt idx="93">
                  <c:v>6.380727091633466E-2</c:v>
                </c:pt>
                <c:pt idx="94">
                  <c:v>6.3786742829941692E-2</c:v>
                </c:pt>
                <c:pt idx="95">
                  <c:v>6.2719945510273586E-2</c:v>
                </c:pt>
                <c:pt idx="96">
                  <c:v>6.1912987153190109E-2</c:v>
                </c:pt>
                <c:pt idx="97">
                  <c:v>5.9293804130579615E-2</c:v>
                </c:pt>
                <c:pt idx="98">
                  <c:v>5.5986883348603945E-2</c:v>
                </c:pt>
                <c:pt idx="99">
                  <c:v>5.8228909488983092E-2</c:v>
                </c:pt>
                <c:pt idx="100">
                  <c:v>5.9391950407949312E-2</c:v>
                </c:pt>
                <c:pt idx="101">
                  <c:v>5.9039943938332166E-2</c:v>
                </c:pt>
                <c:pt idx="102">
                  <c:v>5.8394160583941604E-2</c:v>
                </c:pt>
                <c:pt idx="103">
                  <c:v>5.5832062294292363E-2</c:v>
                </c:pt>
                <c:pt idx="104">
                  <c:v>5.5162443886479492E-2</c:v>
                </c:pt>
                <c:pt idx="105">
                  <c:v>5.2578580162554844E-2</c:v>
                </c:pt>
                <c:pt idx="106">
                  <c:v>5.1237546429687232E-2</c:v>
                </c:pt>
                <c:pt idx="107">
                  <c:v>5.0428355451033094E-2</c:v>
                </c:pt>
                <c:pt idx="108">
                  <c:v>4.893354142281181E-2</c:v>
                </c:pt>
                <c:pt idx="109">
                  <c:v>4.7598280480966919E-2</c:v>
                </c:pt>
                <c:pt idx="110">
                  <c:v>4.5621035704713972E-2</c:v>
                </c:pt>
                <c:pt idx="111">
                  <c:v>4.4222580273909538E-2</c:v>
                </c:pt>
                <c:pt idx="112">
                  <c:v>4.3265914295963138E-2</c:v>
                </c:pt>
                <c:pt idx="113">
                  <c:v>4.2974005704752169E-2</c:v>
                </c:pt>
                <c:pt idx="114">
                  <c:v>4.2307387967188033E-2</c:v>
                </c:pt>
                <c:pt idx="115">
                  <c:v>4.1912091939579572E-2</c:v>
                </c:pt>
                <c:pt idx="116">
                  <c:v>4.1075156576200415E-2</c:v>
                </c:pt>
                <c:pt idx="117">
                  <c:v>4.0121533187909009E-2</c:v>
                </c:pt>
                <c:pt idx="118">
                  <c:v>3.9377734564900339E-2</c:v>
                </c:pt>
                <c:pt idx="119">
                  <c:v>3.8087357705230432E-2</c:v>
                </c:pt>
                <c:pt idx="120">
                  <c:v>3.759509929848829E-2</c:v>
                </c:pt>
                <c:pt idx="121">
                  <c:v>3.8080937376920046E-2</c:v>
                </c:pt>
                <c:pt idx="122">
                  <c:v>3.7245273753989686E-2</c:v>
                </c:pt>
                <c:pt idx="123">
                  <c:v>3.7602879363721024E-2</c:v>
                </c:pt>
                <c:pt idx="124">
                  <c:v>3.6827551533433887E-2</c:v>
                </c:pt>
                <c:pt idx="125">
                  <c:v>3.6365946632782718E-2</c:v>
                </c:pt>
                <c:pt idx="126">
                  <c:v>3.5407182599898834E-2</c:v>
                </c:pt>
                <c:pt idx="127">
                  <c:v>3.4393398077793992E-2</c:v>
                </c:pt>
                <c:pt idx="128">
                  <c:v>3.4463052228792923E-2</c:v>
                </c:pt>
                <c:pt idx="129">
                  <c:v>3.4736442927569208E-2</c:v>
                </c:pt>
                <c:pt idx="130">
                  <c:v>3.5552565529019073E-2</c:v>
                </c:pt>
                <c:pt idx="131">
                  <c:v>3.6300684357164111E-2</c:v>
                </c:pt>
                <c:pt idx="132">
                  <c:v>3.5155177149134853E-2</c:v>
                </c:pt>
                <c:pt idx="133">
                  <c:v>3.4758535835127655E-2</c:v>
                </c:pt>
                <c:pt idx="134">
                  <c:v>3.4323469302052129E-2</c:v>
                </c:pt>
                <c:pt idx="135">
                  <c:v>3.4513545939008398E-2</c:v>
                </c:pt>
                <c:pt idx="136">
                  <c:v>3.4057104729072259E-2</c:v>
                </c:pt>
                <c:pt idx="137">
                  <c:v>3.377302706390721E-2</c:v>
                </c:pt>
                <c:pt idx="138">
                  <c:v>3.2604935424354241E-2</c:v>
                </c:pt>
                <c:pt idx="139">
                  <c:v>3.2216152369703231E-2</c:v>
                </c:pt>
                <c:pt idx="140">
                  <c:v>3.1646130662175337E-2</c:v>
                </c:pt>
                <c:pt idx="141">
                  <c:v>3.1756337986600949E-2</c:v>
                </c:pt>
                <c:pt idx="142">
                  <c:v>3.2032563489956638E-2</c:v>
                </c:pt>
                <c:pt idx="143">
                  <c:v>3.1619491221784306E-2</c:v>
                </c:pt>
                <c:pt idx="144">
                  <c:v>3.0582495388826084E-2</c:v>
                </c:pt>
                <c:pt idx="145">
                  <c:v>3.0197723187537447E-2</c:v>
                </c:pt>
                <c:pt idx="146">
                  <c:v>2.994102070293693E-2</c:v>
                </c:pt>
                <c:pt idx="147">
                  <c:v>3.0459597476719735E-2</c:v>
                </c:pt>
                <c:pt idx="148">
                  <c:v>3.0964512919468147E-2</c:v>
                </c:pt>
                <c:pt idx="149">
                  <c:v>3.2003850087228537E-2</c:v>
                </c:pt>
                <c:pt idx="150">
                  <c:v>3.2715735280912331E-2</c:v>
                </c:pt>
                <c:pt idx="151">
                  <c:v>3.2497678737233054E-2</c:v>
                </c:pt>
                <c:pt idx="152">
                  <c:v>3.1563717963859692E-2</c:v>
                </c:pt>
                <c:pt idx="153">
                  <c:v>3.1239991847905203E-2</c:v>
                </c:pt>
                <c:pt idx="154">
                  <c:v>3.1187410586552219E-2</c:v>
                </c:pt>
                <c:pt idx="155">
                  <c:v>3.1946278553566916E-2</c:v>
                </c:pt>
                <c:pt idx="156">
                  <c:v>3.2287167149652796E-2</c:v>
                </c:pt>
                <c:pt idx="157">
                  <c:v>3.2009832736600227E-2</c:v>
                </c:pt>
                <c:pt idx="158">
                  <c:v>3.1532367047351545E-2</c:v>
                </c:pt>
                <c:pt idx="159">
                  <c:v>3.1727167032683114E-2</c:v>
                </c:pt>
                <c:pt idx="160">
                  <c:v>3.1407541843113528E-2</c:v>
                </c:pt>
                <c:pt idx="161">
                  <c:v>3.1090648051883756E-2</c:v>
                </c:pt>
                <c:pt idx="162">
                  <c:v>3.0477521322218475E-2</c:v>
                </c:pt>
                <c:pt idx="163">
                  <c:v>3.0313645811438847E-2</c:v>
                </c:pt>
                <c:pt idx="164">
                  <c:v>3.0473681820246151E-2</c:v>
                </c:pt>
                <c:pt idx="165">
                  <c:v>3.0686930635450006E-2</c:v>
                </c:pt>
                <c:pt idx="166">
                  <c:v>3.1137858018499946E-2</c:v>
                </c:pt>
                <c:pt idx="167">
                  <c:v>3.1146631146631146E-2</c:v>
                </c:pt>
                <c:pt idx="168">
                  <c:v>3.0933732289008184E-2</c:v>
                </c:pt>
                <c:pt idx="169">
                  <c:v>3.0630048465266558E-2</c:v>
                </c:pt>
                <c:pt idx="170">
                  <c:v>3.0798762930574812E-2</c:v>
                </c:pt>
                <c:pt idx="171">
                  <c:v>3.0635217876154607E-2</c:v>
                </c:pt>
                <c:pt idx="172">
                  <c:v>3.1237287772710728E-2</c:v>
                </c:pt>
                <c:pt idx="173">
                  <c:v>3.0619642628683524E-2</c:v>
                </c:pt>
                <c:pt idx="174">
                  <c:v>3.0472202837869271E-2</c:v>
                </c:pt>
                <c:pt idx="175">
                  <c:v>3.0318936737564826E-2</c:v>
                </c:pt>
                <c:pt idx="176">
                  <c:v>3.0028958744281697E-2</c:v>
                </c:pt>
                <c:pt idx="177">
                  <c:v>2.9978542113705965E-2</c:v>
                </c:pt>
                <c:pt idx="178">
                  <c:v>3.0223888455948946E-2</c:v>
                </c:pt>
                <c:pt idx="179">
                  <c:v>3.0214756538379756E-2</c:v>
                </c:pt>
                <c:pt idx="180">
                  <c:v>3.0427061677061676E-2</c:v>
                </c:pt>
                <c:pt idx="181">
                  <c:v>3.1016332708338038E-2</c:v>
                </c:pt>
                <c:pt idx="182">
                  <c:v>3.1375384902491366E-2</c:v>
                </c:pt>
                <c:pt idx="183">
                  <c:v>3.1332024876445409E-2</c:v>
                </c:pt>
                <c:pt idx="184">
                  <c:v>3.1657267428083974E-2</c:v>
                </c:pt>
                <c:pt idx="185">
                  <c:v>3.188907312618653E-2</c:v>
                </c:pt>
                <c:pt idx="186">
                  <c:v>3.202665240017509E-2</c:v>
                </c:pt>
                <c:pt idx="187">
                  <c:v>3.1632803660156444E-2</c:v>
                </c:pt>
                <c:pt idx="188">
                  <c:v>3.1450675026545985E-2</c:v>
                </c:pt>
                <c:pt idx="189">
                  <c:v>3.1273875617582644E-2</c:v>
                </c:pt>
                <c:pt idx="190">
                  <c:v>3.0710861596041941E-2</c:v>
                </c:pt>
                <c:pt idx="191">
                  <c:v>3.0617486900236308E-2</c:v>
                </c:pt>
                <c:pt idx="192">
                  <c:v>3.0139404480672878E-2</c:v>
                </c:pt>
                <c:pt idx="193">
                  <c:v>2.9478277063878469E-2</c:v>
                </c:pt>
                <c:pt idx="194">
                  <c:v>2.9218387668803709E-2</c:v>
                </c:pt>
                <c:pt idx="195">
                  <c:v>2.9880760189197608E-2</c:v>
                </c:pt>
                <c:pt idx="196">
                  <c:v>2.9825564769802689E-2</c:v>
                </c:pt>
                <c:pt idx="197">
                  <c:v>2.9541673836975851E-2</c:v>
                </c:pt>
                <c:pt idx="198">
                  <c:v>2.9957451735216648E-2</c:v>
                </c:pt>
                <c:pt idx="199">
                  <c:v>2.9147331786542923E-2</c:v>
                </c:pt>
                <c:pt idx="200">
                  <c:v>2.8554449561729311E-2</c:v>
                </c:pt>
                <c:pt idx="201">
                  <c:v>2.8178402617864501E-2</c:v>
                </c:pt>
                <c:pt idx="202">
                  <c:v>2.8002154011847066E-2</c:v>
                </c:pt>
                <c:pt idx="203">
                  <c:v>2.8823647428609645E-2</c:v>
                </c:pt>
                <c:pt idx="204">
                  <c:v>2.8992460589444824E-2</c:v>
                </c:pt>
                <c:pt idx="205">
                  <c:v>2.8705690060271735E-2</c:v>
                </c:pt>
                <c:pt idx="206">
                  <c:v>2.8544509194961092E-2</c:v>
                </c:pt>
                <c:pt idx="207">
                  <c:v>2.9469122426868905E-2</c:v>
                </c:pt>
                <c:pt idx="208">
                  <c:v>2.9564123436690595E-2</c:v>
                </c:pt>
                <c:pt idx="209">
                  <c:v>2.9176222882279956E-2</c:v>
                </c:pt>
                <c:pt idx="210">
                  <c:v>2.8481626634589266E-2</c:v>
                </c:pt>
                <c:pt idx="211">
                  <c:v>2.7903933492417828E-2</c:v>
                </c:pt>
                <c:pt idx="212">
                  <c:v>2.773003323020511E-2</c:v>
                </c:pt>
                <c:pt idx="213">
                  <c:v>2.821718683197948E-2</c:v>
                </c:pt>
                <c:pt idx="214">
                  <c:v>2.7697083051454494E-2</c:v>
                </c:pt>
                <c:pt idx="215">
                  <c:v>2.7541250763903034E-2</c:v>
                </c:pt>
                <c:pt idx="216">
                  <c:v>2.9544051503659935E-2</c:v>
                </c:pt>
                <c:pt idx="217">
                  <c:v>3.3558067623054695E-2</c:v>
                </c:pt>
                <c:pt idx="218">
                  <c:v>3.9294258373205743E-2</c:v>
                </c:pt>
                <c:pt idx="219">
                  <c:v>4.3444379505162674E-2</c:v>
                </c:pt>
                <c:pt idx="220">
                  <c:v>4.682439093085481E-2</c:v>
                </c:pt>
                <c:pt idx="221">
                  <c:v>4.8753746071193628E-2</c:v>
                </c:pt>
                <c:pt idx="222">
                  <c:v>4.9622836858452889E-2</c:v>
                </c:pt>
                <c:pt idx="223">
                  <c:v>4.8637286169904322E-2</c:v>
                </c:pt>
                <c:pt idx="224">
                  <c:v>4.9315068493150684E-2</c:v>
                </c:pt>
                <c:pt idx="225">
                  <c:v>4.8244082943517418E-2</c:v>
                </c:pt>
                <c:pt idx="226">
                  <c:v>4.8658172946597994E-2</c:v>
                </c:pt>
                <c:pt idx="227">
                  <c:v>4.9066053059014618E-2</c:v>
                </c:pt>
                <c:pt idx="228">
                  <c:v>4.9047778149014364E-2</c:v>
                </c:pt>
                <c:pt idx="229">
                  <c:v>4.7280253541168098E-2</c:v>
                </c:pt>
                <c:pt idx="230">
                  <c:v>4.5995945261023824E-2</c:v>
                </c:pt>
                <c:pt idx="231">
                  <c:v>4.6462848789169259E-2</c:v>
                </c:pt>
                <c:pt idx="232">
                  <c:v>4.6380928853754944E-2</c:v>
                </c:pt>
                <c:pt idx="233">
                  <c:v>4.7117583343362621E-2</c:v>
                </c:pt>
                <c:pt idx="234">
                  <c:v>4.9366244162775186E-2</c:v>
                </c:pt>
                <c:pt idx="235">
                  <c:v>4.9551473729175566E-2</c:v>
                </c:pt>
                <c:pt idx="236">
                  <c:v>5.0831561835688384E-2</c:v>
                </c:pt>
                <c:pt idx="237">
                  <c:v>4.8710601719197708E-2</c:v>
                </c:pt>
                <c:pt idx="238">
                  <c:v>4.9536924201803556E-2</c:v>
                </c:pt>
                <c:pt idx="239">
                  <c:v>4.9647058823529412E-2</c:v>
                </c:pt>
                <c:pt idx="240">
                  <c:v>5.0295688120801513E-2</c:v>
                </c:pt>
                <c:pt idx="241">
                  <c:v>5.0295688120801513E-2</c:v>
                </c:pt>
                <c:pt idx="242">
                  <c:v>4.7675103001765744E-2</c:v>
                </c:pt>
                <c:pt idx="243">
                  <c:v>4.5093105183694013E-2</c:v>
                </c:pt>
                <c:pt idx="244">
                  <c:v>4.2739517395649899E-2</c:v>
                </c:pt>
                <c:pt idx="245">
                  <c:v>4.1140250855188139E-2</c:v>
                </c:pt>
                <c:pt idx="246">
                  <c:v>4.2622089970243304E-2</c:v>
                </c:pt>
                <c:pt idx="247">
                  <c:v>4.3239822822189411E-2</c:v>
                </c:pt>
                <c:pt idx="248">
                  <c:v>4.4249959103549813E-2</c:v>
                </c:pt>
                <c:pt idx="249">
                  <c:v>4.4385701885899152E-2</c:v>
                </c:pt>
                <c:pt idx="250">
                  <c:v>4.2183435744712935E-2</c:v>
                </c:pt>
                <c:pt idx="251">
                  <c:v>5.2822728944464874E-2</c:v>
                </c:pt>
                <c:pt idx="252">
                  <c:v>5.19129376774368E-2</c:v>
                </c:pt>
                <c:pt idx="253">
                  <c:v>4.9976056767228244E-2</c:v>
                </c:pt>
                <c:pt idx="254">
                  <c:v>5.0234088320890803E-2</c:v>
                </c:pt>
                <c:pt idx="255">
                  <c:v>4.9207571642819505E-2</c:v>
                </c:pt>
                <c:pt idx="256">
                  <c:v>5.0969666832421684E-2</c:v>
                </c:pt>
                <c:pt idx="257">
                  <c:v>4.9164446597239043E-2</c:v>
                </c:pt>
                <c:pt idx="258">
                  <c:v>4.8643216080402008E-2</c:v>
                </c:pt>
                <c:pt idx="259">
                  <c:v>4.7729324488754561E-2</c:v>
                </c:pt>
                <c:pt idx="260">
                  <c:v>4.7053342650826925E-2</c:v>
                </c:pt>
                <c:pt idx="261">
                  <c:v>4.7944685054327175E-2</c:v>
                </c:pt>
                <c:pt idx="262">
                  <c:v>5.0403630667898311E-2</c:v>
                </c:pt>
                <c:pt idx="263">
                  <c:v>5.0579641098936E-2</c:v>
                </c:pt>
                <c:pt idx="264">
                  <c:v>4.8540658654596537E-2</c:v>
                </c:pt>
                <c:pt idx="265">
                  <c:v>4.8726467331118496E-2</c:v>
                </c:pt>
                <c:pt idx="266">
                  <c:v>4.8946888263059776E-2</c:v>
                </c:pt>
                <c:pt idx="267">
                  <c:v>4.8765190121520974E-2</c:v>
                </c:pt>
                <c:pt idx="268">
                  <c:v>4.8062550304702772E-2</c:v>
                </c:pt>
                <c:pt idx="269">
                  <c:v>4.807360552041403E-2</c:v>
                </c:pt>
                <c:pt idx="270">
                  <c:v>4.8163329654737505E-2</c:v>
                </c:pt>
                <c:pt idx="271">
                  <c:v>4.7575661543337033E-2</c:v>
                </c:pt>
                <c:pt idx="272">
                  <c:v>4.7075835475578406E-2</c:v>
                </c:pt>
                <c:pt idx="273">
                  <c:v>4.5856375893109431E-2</c:v>
                </c:pt>
                <c:pt idx="274">
                  <c:v>4.632581413179452E-2</c:v>
                </c:pt>
                <c:pt idx="275">
                  <c:v>4.7204968944099382E-2</c:v>
                </c:pt>
                <c:pt idx="276">
                  <c:v>4.6408572694678324E-2</c:v>
                </c:pt>
                <c:pt idx="277">
                  <c:v>4.5701006971340045E-2</c:v>
                </c:pt>
                <c:pt idx="278">
                  <c:v>4.4517966328838261E-2</c:v>
                </c:pt>
                <c:pt idx="279">
                  <c:v>4.3763394770681523E-2</c:v>
                </c:pt>
                <c:pt idx="280">
                  <c:v>4.3968183826778612E-2</c:v>
                </c:pt>
                <c:pt idx="281">
                  <c:v>4.3982840370286748E-2</c:v>
                </c:pt>
                <c:pt idx="282">
                  <c:v>4.4444444444444446E-2</c:v>
                </c:pt>
                <c:pt idx="283">
                  <c:v>4.3272267845862286E-2</c:v>
                </c:pt>
                <c:pt idx="284">
                  <c:v>4.5869727976041927E-2</c:v>
                </c:pt>
                <c:pt idx="285">
                  <c:v>4.6073571614923037E-2</c:v>
                </c:pt>
                <c:pt idx="286">
                  <c:v>4.6698872785829307E-2</c:v>
                </c:pt>
                <c:pt idx="287">
                  <c:v>4.7564666247930112E-2</c:v>
                </c:pt>
                <c:pt idx="288">
                  <c:v>4.7322105017774931E-2</c:v>
                </c:pt>
                <c:pt idx="289">
                  <c:v>4.8394825107810256E-2</c:v>
                </c:pt>
                <c:pt idx="290">
                  <c:v>4.8241576136991343E-2</c:v>
                </c:pt>
                <c:pt idx="291">
                  <c:v>4.8008907518993976E-2</c:v>
                </c:pt>
                <c:pt idx="292">
                  <c:v>4.689269299940052E-2</c:v>
                </c:pt>
                <c:pt idx="293">
                  <c:v>4.8448091330717091E-2</c:v>
                </c:pt>
                <c:pt idx="294">
                  <c:v>4.9898243762719528E-2</c:v>
                </c:pt>
                <c:pt idx="295">
                  <c:v>4.7803217821782179E-2</c:v>
                </c:pt>
                <c:pt idx="296">
                  <c:v>4.6173939766441303E-2</c:v>
                </c:pt>
                <c:pt idx="297">
                  <c:v>4.5620437956204379E-2</c:v>
                </c:pt>
                <c:pt idx="298">
                  <c:v>4.7204438753734528E-2</c:v>
                </c:pt>
                <c:pt idx="299">
                  <c:v>4.7178130511463842E-2</c:v>
                </c:pt>
                <c:pt idx="300">
                  <c:v>4.8233631653320772E-2</c:v>
                </c:pt>
                <c:pt idx="301">
                  <c:v>5.0260312374849819E-2</c:v>
                </c:pt>
                <c:pt idx="302">
                  <c:v>4.897298391176768E-2</c:v>
                </c:pt>
                <c:pt idx="303">
                  <c:v>4.7825211437776884E-2</c:v>
                </c:pt>
                <c:pt idx="304">
                  <c:v>4.7533726812816188E-2</c:v>
                </c:pt>
                <c:pt idx="305">
                  <c:v>4.8401931478500804E-2</c:v>
                </c:pt>
                <c:pt idx="306">
                  <c:v>4.7129978317927652E-2</c:v>
                </c:pt>
                <c:pt idx="307">
                  <c:v>4.9170473671555665E-2</c:v>
                </c:pt>
                <c:pt idx="308">
                  <c:v>5.0158328055731477E-2</c:v>
                </c:pt>
                <c:pt idx="309">
                  <c:v>4.7923723497679087E-2</c:v>
                </c:pt>
                <c:pt idx="310">
                  <c:v>4.972726119497653E-2</c:v>
                </c:pt>
                <c:pt idx="311">
                  <c:v>4.7754996106929667E-2</c:v>
                </c:pt>
                <c:pt idx="312">
                  <c:v>4.9849767822999179E-2</c:v>
                </c:pt>
                <c:pt idx="313">
                  <c:v>4.9178100801521532E-2</c:v>
                </c:pt>
                <c:pt idx="314">
                  <c:v>4.90967365967366E-2</c:v>
                </c:pt>
                <c:pt idx="315">
                  <c:v>4.8671245147805318E-2</c:v>
                </c:pt>
                <c:pt idx="316">
                  <c:v>4.6117227015769119E-2</c:v>
                </c:pt>
                <c:pt idx="317">
                  <c:v>4.8107374453325288E-2</c:v>
                </c:pt>
                <c:pt idx="318">
                  <c:v>4.8531490497879692E-2</c:v>
                </c:pt>
                <c:pt idx="319">
                  <c:v>4.8642345493919707E-2</c:v>
                </c:pt>
                <c:pt idx="320">
                  <c:v>4.7957973224877139E-2</c:v>
                </c:pt>
                <c:pt idx="321">
                  <c:v>4.5422658716239919E-2</c:v>
                </c:pt>
                <c:pt idx="322">
                  <c:v>4.2742653606411399E-2</c:v>
                </c:pt>
                <c:pt idx="323">
                  <c:v>4.2985611510791367E-2</c:v>
                </c:pt>
                <c:pt idx="324">
                  <c:v>4.3020511889635141E-2</c:v>
                </c:pt>
                <c:pt idx="325">
                  <c:v>4.338644653484354E-2</c:v>
                </c:pt>
                <c:pt idx="326">
                  <c:v>4.1972290138549306E-2</c:v>
                </c:pt>
                <c:pt idx="327">
                  <c:v>3.8922785609088996E-2</c:v>
                </c:pt>
                <c:pt idx="328">
                  <c:v>3.9494470774091628E-2</c:v>
                </c:pt>
                <c:pt idx="329">
                  <c:v>3.796889295516926E-2</c:v>
                </c:pt>
                <c:pt idx="330">
                  <c:v>3.7087912087912088E-2</c:v>
                </c:pt>
                <c:pt idx="331">
                  <c:v>3.9292279411764705E-2</c:v>
                </c:pt>
                <c:pt idx="332">
                  <c:v>3.8325053229240597E-2</c:v>
                </c:pt>
                <c:pt idx="333">
                  <c:v>3.8451997023071199E-2</c:v>
                </c:pt>
                <c:pt idx="334">
                  <c:v>3.8867438867438868E-2</c:v>
                </c:pt>
                <c:pt idx="335">
                  <c:v>4.1342281879194628E-2</c:v>
                </c:pt>
                <c:pt idx="336">
                  <c:v>3.9455782312925167E-2</c:v>
                </c:pt>
                <c:pt idx="337">
                  <c:v>4.0134717934325007E-2</c:v>
                </c:pt>
                <c:pt idx="338">
                  <c:v>3.9128004471771942E-2</c:v>
                </c:pt>
                <c:pt idx="339">
                  <c:v>3.9390454284071307E-2</c:v>
                </c:pt>
                <c:pt idx="340">
                  <c:v>3.8427167113494191E-2</c:v>
                </c:pt>
                <c:pt idx="341">
                  <c:v>3.7026323401793459E-2</c:v>
                </c:pt>
                <c:pt idx="342">
                  <c:v>3.6477628954117984E-2</c:v>
                </c:pt>
                <c:pt idx="343">
                  <c:v>3.6932619114744852E-2</c:v>
                </c:pt>
                <c:pt idx="344">
                  <c:v>3.5342465753424659E-2</c:v>
                </c:pt>
                <c:pt idx="345">
                  <c:v>3.7483266398929051E-2</c:v>
                </c:pt>
                <c:pt idx="346">
                  <c:v>3.6627140974967061E-2</c:v>
                </c:pt>
                <c:pt idx="347">
                  <c:v>3.4789233113255456E-2</c:v>
                </c:pt>
                <c:pt idx="348">
                  <c:v>3.3816425120772944E-2</c:v>
                </c:pt>
                <c:pt idx="349">
                  <c:v>3.2660467226128372E-2</c:v>
                </c:pt>
                <c:pt idx="350">
                  <c:v>2.9872571547942345E-2</c:v>
                </c:pt>
                <c:pt idx="351">
                  <c:v>2.9084520788600431E-2</c:v>
                </c:pt>
                <c:pt idx="352">
                  <c:v>2.8619215759152574E-2</c:v>
                </c:pt>
                <c:pt idx="353">
                  <c:v>2.6896551724137931E-2</c:v>
                </c:pt>
                <c:pt idx="354">
                  <c:v>2.665159101922145E-2</c:v>
                </c:pt>
                <c:pt idx="355">
                  <c:v>2.3928517340602758E-2</c:v>
                </c:pt>
                <c:pt idx="356">
                  <c:v>2.4916702882804578E-2</c:v>
                </c:pt>
                <c:pt idx="357">
                  <c:v>2.4357601713062099E-2</c:v>
                </c:pt>
                <c:pt idx="358">
                  <c:v>2.4239363716702437E-2</c:v>
                </c:pt>
                <c:pt idx="359">
                  <c:v>2.5815704553603443E-2</c:v>
                </c:pt>
                <c:pt idx="360">
                  <c:v>2.7503526093088856E-2</c:v>
                </c:pt>
                <c:pt idx="361">
                  <c:v>2.9408475902940847E-2</c:v>
                </c:pt>
                <c:pt idx="362">
                  <c:v>2.8179419525065964E-2</c:v>
                </c:pt>
                <c:pt idx="363">
                  <c:v>2.6813406703351677E-2</c:v>
                </c:pt>
                <c:pt idx="364">
                  <c:v>2.5773195876288658E-2</c:v>
                </c:pt>
                <c:pt idx="365">
                  <c:v>2.6294678670113199E-2</c:v>
                </c:pt>
                <c:pt idx="366">
                  <c:v>2.8196316856110671E-2</c:v>
                </c:pt>
                <c:pt idx="367">
                  <c:v>2.8748830483966998E-2</c:v>
                </c:pt>
                <c:pt idx="368">
                  <c:v>2.9020256304257957E-2</c:v>
                </c:pt>
                <c:pt idx="369">
                  <c:v>2.8851518291224995E-2</c:v>
                </c:pt>
                <c:pt idx="370">
                  <c:v>2.889282687418137E-2</c:v>
                </c:pt>
                <c:pt idx="371">
                  <c:v>2.93788680933562E-2</c:v>
                </c:pt>
                <c:pt idx="372">
                  <c:v>2.9693826809689565E-2</c:v>
                </c:pt>
                <c:pt idx="373">
                  <c:v>2.9586987080795234E-2</c:v>
                </c:pt>
                <c:pt idx="374">
                  <c:v>2.947950253339475E-2</c:v>
                </c:pt>
                <c:pt idx="375">
                  <c:v>2.945328542094456E-2</c:v>
                </c:pt>
                <c:pt idx="376">
                  <c:v>2.9136380436121719E-2</c:v>
                </c:pt>
                <c:pt idx="377">
                  <c:v>2.9474305965741288E-2</c:v>
                </c:pt>
                <c:pt idx="378">
                  <c:v>3.0365414307771486E-2</c:v>
                </c:pt>
                <c:pt idx="379">
                  <c:v>2.9829230428032823E-2</c:v>
                </c:pt>
                <c:pt idx="380">
                  <c:v>3.1121550205519672E-2</c:v>
                </c:pt>
                <c:pt idx="381">
                  <c:v>3.0427590355406285E-2</c:v>
                </c:pt>
                <c:pt idx="382">
                  <c:v>3.1495663640513261E-2</c:v>
                </c:pt>
                <c:pt idx="383">
                  <c:v>3.0963191962129263E-2</c:v>
                </c:pt>
                <c:pt idx="384">
                  <c:v>3.1177992005643074E-2</c:v>
                </c:pt>
                <c:pt idx="385">
                  <c:v>2.991736267621194E-2</c:v>
                </c:pt>
                <c:pt idx="386">
                  <c:v>3.0008525149190109E-2</c:v>
                </c:pt>
                <c:pt idx="387">
                  <c:v>3.0191336039095504E-2</c:v>
                </c:pt>
                <c:pt idx="388">
                  <c:v>2.9662885316871768E-2</c:v>
                </c:pt>
                <c:pt idx="389">
                  <c:v>2.9444052379832195E-2</c:v>
                </c:pt>
                <c:pt idx="390">
                  <c:v>2.8801225584067409E-2</c:v>
                </c:pt>
                <c:pt idx="391">
                  <c:v>2.933081998114986E-2</c:v>
                </c:pt>
                <c:pt idx="392">
                  <c:v>2.9633480634260464E-2</c:v>
                </c:pt>
                <c:pt idx="393">
                  <c:v>2.9390315052508751E-2</c:v>
                </c:pt>
                <c:pt idx="394">
                  <c:v>2.9169153006423532E-2</c:v>
                </c:pt>
                <c:pt idx="395">
                  <c:v>2.897022114404247E-2</c:v>
                </c:pt>
                <c:pt idx="396">
                  <c:v>2.9540636042402826E-2</c:v>
                </c:pt>
                <c:pt idx="397">
                  <c:v>3.0186666666666667E-2</c:v>
                </c:pt>
                <c:pt idx="398">
                  <c:v>2.9932456452186278E-2</c:v>
                </c:pt>
                <c:pt idx="399">
                  <c:v>2.9980555064521831E-2</c:v>
                </c:pt>
                <c:pt idx="400">
                  <c:v>2.9688707750685123E-2</c:v>
                </c:pt>
                <c:pt idx="401">
                  <c:v>2.9532658630099132E-2</c:v>
                </c:pt>
                <c:pt idx="402">
                  <c:v>2.9775458016604195E-2</c:v>
                </c:pt>
                <c:pt idx="403">
                  <c:v>2.9376070816676186E-2</c:v>
                </c:pt>
                <c:pt idx="404">
                  <c:v>2.9754680201552097E-2</c:v>
                </c:pt>
                <c:pt idx="405">
                  <c:v>3.0091450688726141E-2</c:v>
                </c:pt>
                <c:pt idx="406">
                  <c:v>3.0508474576271188E-2</c:v>
                </c:pt>
                <c:pt idx="407">
                  <c:v>3.0011454753722796E-2</c:v>
                </c:pt>
                <c:pt idx="408">
                  <c:v>3.0445144921965095E-2</c:v>
                </c:pt>
                <c:pt idx="409">
                  <c:v>3.0269761606022585E-2</c:v>
                </c:pt>
                <c:pt idx="410">
                  <c:v>3.0995934959349592E-2</c:v>
                </c:pt>
                <c:pt idx="411">
                  <c:v>3.0677816901408451E-2</c:v>
                </c:pt>
                <c:pt idx="412">
                  <c:v>3.1960325113652016E-2</c:v>
                </c:pt>
                <c:pt idx="413">
                  <c:v>3.2114958048027775E-2</c:v>
                </c:pt>
                <c:pt idx="414">
                  <c:v>3.123217341699943E-2</c:v>
                </c:pt>
                <c:pt idx="415">
                  <c:v>3.1365839749073282E-2</c:v>
                </c:pt>
                <c:pt idx="416">
                  <c:v>3.160624296687705E-2</c:v>
                </c:pt>
                <c:pt idx="417">
                  <c:v>3.1404357094577028E-2</c:v>
                </c:pt>
                <c:pt idx="418">
                  <c:v>3.1168549087749783E-2</c:v>
                </c:pt>
                <c:pt idx="419">
                  <c:v>3.0908469945355191E-2</c:v>
                </c:pt>
                <c:pt idx="420">
                  <c:v>3.0752302079110443E-2</c:v>
                </c:pt>
                <c:pt idx="421">
                  <c:v>3.1406222431335645E-2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lavoro'!$BI$124:$BI$578</c:f>
              <c:numCache>
                <c:formatCode>0.0%</c:formatCode>
                <c:ptCount val="424"/>
                <c:pt idx="0">
                  <c:v>1.0676156583629894E-2</c:v>
                </c:pt>
                <c:pt idx="1">
                  <c:v>1.0526315789473684E-2</c:v>
                </c:pt>
                <c:pt idx="2">
                  <c:v>1.0416666666666666E-2</c:v>
                </c:pt>
                <c:pt idx="3">
                  <c:v>1.0238907849829351E-2</c:v>
                </c:pt>
                <c:pt idx="4">
                  <c:v>1.2738853503184714E-2</c:v>
                </c:pt>
                <c:pt idx="5">
                  <c:v>1.1695906432748537E-2</c:v>
                </c:pt>
                <c:pt idx="6">
                  <c:v>1.0840108401084011E-2</c:v>
                </c:pt>
                <c:pt idx="7">
                  <c:v>1.0075566750629723E-2</c:v>
                </c:pt>
                <c:pt idx="8">
                  <c:v>1.1904761904761904E-2</c:v>
                </c:pt>
                <c:pt idx="9">
                  <c:v>1.3333333333333334E-2</c:v>
                </c:pt>
                <c:pt idx="10">
                  <c:v>1.1152416356877323E-2</c:v>
                </c:pt>
                <c:pt idx="11">
                  <c:v>1.0676156583629894E-2</c:v>
                </c:pt>
                <c:pt idx="12">
                  <c:v>9.9337748344370865E-3</c:v>
                </c:pt>
                <c:pt idx="13">
                  <c:v>9.5087163232963554E-3</c:v>
                </c:pt>
                <c:pt idx="14">
                  <c:v>7.385524372230428E-3</c:v>
                </c:pt>
                <c:pt idx="15">
                  <c:v>7.0224719101123594E-3</c:v>
                </c:pt>
                <c:pt idx="16">
                  <c:v>8.356545961002786E-3</c:v>
                </c:pt>
                <c:pt idx="17">
                  <c:v>8.3102493074792248E-3</c:v>
                </c:pt>
                <c:pt idx="18">
                  <c:v>1.0443864229765013E-2</c:v>
                </c:pt>
                <c:pt idx="19">
                  <c:v>1.0126582278481013E-2</c:v>
                </c:pt>
                <c:pt idx="20">
                  <c:v>9.6618357487922701E-3</c:v>
                </c:pt>
                <c:pt idx="21">
                  <c:v>9.1533180778032037E-3</c:v>
                </c:pt>
                <c:pt idx="22">
                  <c:v>1.1074197120708749E-2</c:v>
                </c:pt>
                <c:pt idx="23">
                  <c:v>9.5036958817317843E-3</c:v>
                </c:pt>
                <c:pt idx="24">
                  <c:v>1.0559662090813094E-2</c:v>
                </c:pt>
                <c:pt idx="25">
                  <c:v>1.020408163265306E-2</c:v>
                </c:pt>
                <c:pt idx="26">
                  <c:v>9.8135426889106973E-3</c:v>
                </c:pt>
                <c:pt idx="27">
                  <c:v>8.5066162570888466E-3</c:v>
                </c:pt>
                <c:pt idx="28">
                  <c:v>9.2250922509225092E-3</c:v>
                </c:pt>
                <c:pt idx="29">
                  <c:v>8.9766606822262122E-3</c:v>
                </c:pt>
                <c:pt idx="30">
                  <c:v>8.8888888888888889E-3</c:v>
                </c:pt>
                <c:pt idx="31">
                  <c:v>8.6805555555555559E-3</c:v>
                </c:pt>
                <c:pt idx="32">
                  <c:v>9.7799511002444987E-3</c:v>
                </c:pt>
                <c:pt idx="33">
                  <c:v>9.5846645367412137E-3</c:v>
                </c:pt>
                <c:pt idx="34">
                  <c:v>8.5669781931464167E-3</c:v>
                </c:pt>
                <c:pt idx="35">
                  <c:v>8.9352196574832461E-3</c:v>
                </c:pt>
                <c:pt idx="36">
                  <c:v>9.7451274362818589E-3</c:v>
                </c:pt>
                <c:pt idx="37">
                  <c:v>9.4271211022480053E-3</c:v>
                </c:pt>
                <c:pt idx="38">
                  <c:v>8.9408528198074277E-3</c:v>
                </c:pt>
                <c:pt idx="39">
                  <c:v>9.823182711198428E-3</c:v>
                </c:pt>
                <c:pt idx="40">
                  <c:v>1.1228945726762321E-2</c:v>
                </c:pt>
                <c:pt idx="41">
                  <c:v>9.9648300117233298E-3</c:v>
                </c:pt>
                <c:pt idx="42">
                  <c:v>1.0303377218088151E-2</c:v>
                </c:pt>
                <c:pt idx="43">
                  <c:v>9.4813162297824882E-3</c:v>
                </c:pt>
                <c:pt idx="44">
                  <c:v>8.6862106406080351E-3</c:v>
                </c:pt>
                <c:pt idx="45">
                  <c:v>8.8587806149035952E-3</c:v>
                </c:pt>
                <c:pt idx="46">
                  <c:v>8.0482897384305842E-3</c:v>
                </c:pt>
                <c:pt idx="47">
                  <c:v>6.8526676456191872E-3</c:v>
                </c:pt>
                <c:pt idx="48">
                  <c:v>6.954102920723227E-3</c:v>
                </c:pt>
                <c:pt idx="49">
                  <c:v>5.8243727598566311E-3</c:v>
                </c:pt>
                <c:pt idx="50">
                  <c:v>5.6131260794473233E-3</c:v>
                </c:pt>
                <c:pt idx="51">
                  <c:v>5.96252129471891E-3</c:v>
                </c:pt>
                <c:pt idx="52">
                  <c:v>6.2761506276150627E-3</c:v>
                </c:pt>
                <c:pt idx="53">
                  <c:v>6.6334991708126038E-3</c:v>
                </c:pt>
                <c:pt idx="54">
                  <c:v>6.5014221861032099E-3</c:v>
                </c:pt>
                <c:pt idx="55">
                  <c:v>5.1383399209486164E-3</c:v>
                </c:pt>
                <c:pt idx="56">
                  <c:v>5.0329074719318622E-3</c:v>
                </c:pt>
                <c:pt idx="57">
                  <c:v>5.2651372696502444E-3</c:v>
                </c:pt>
                <c:pt idx="58">
                  <c:v>5.4684651841049947E-3</c:v>
                </c:pt>
                <c:pt idx="59">
                  <c:v>5.7409400789379264E-3</c:v>
                </c:pt>
                <c:pt idx="60">
                  <c:v>6.6294487090020936E-3</c:v>
                </c:pt>
                <c:pt idx="61">
                  <c:v>6.8119891008174387E-3</c:v>
                </c:pt>
                <c:pt idx="62">
                  <c:v>6.889763779527559E-3</c:v>
                </c:pt>
                <c:pt idx="63">
                  <c:v>6.3071586250394197E-3</c:v>
                </c:pt>
                <c:pt idx="64">
                  <c:v>7.3914382506929475E-3</c:v>
                </c:pt>
                <c:pt idx="65">
                  <c:v>8.3382966051220968E-3</c:v>
                </c:pt>
                <c:pt idx="66">
                  <c:v>8.1206496519721574E-3</c:v>
                </c:pt>
                <c:pt idx="67">
                  <c:v>8.4530853761623E-3</c:v>
                </c:pt>
                <c:pt idx="68">
                  <c:v>8.9285714285714281E-3</c:v>
                </c:pt>
                <c:pt idx="69">
                  <c:v>8.9720584465521665E-3</c:v>
                </c:pt>
                <c:pt idx="70">
                  <c:v>8.4479845522568188E-3</c:v>
                </c:pt>
                <c:pt idx="71">
                  <c:v>8.6344012724380824E-3</c:v>
                </c:pt>
                <c:pt idx="72">
                  <c:v>8.9705254164886804E-3</c:v>
                </c:pt>
                <c:pt idx="73">
                  <c:v>9.0219397170391638E-3</c:v>
                </c:pt>
                <c:pt idx="74">
                  <c:v>9.4466936572199737E-3</c:v>
                </c:pt>
                <c:pt idx="75">
                  <c:v>9.4769455075633321E-3</c:v>
                </c:pt>
                <c:pt idx="76">
                  <c:v>9.7741826761038094E-3</c:v>
                </c:pt>
                <c:pt idx="77">
                  <c:v>9.7118293265403607E-3</c:v>
                </c:pt>
                <c:pt idx="78">
                  <c:v>1.0309278350515464E-2</c:v>
                </c:pt>
                <c:pt idx="79">
                  <c:v>1.0257871491665479E-2</c:v>
                </c:pt>
                <c:pt idx="80">
                  <c:v>1.027077497665733E-2</c:v>
                </c:pt>
                <c:pt idx="81">
                  <c:v>1.0573248407643312E-2</c:v>
                </c:pt>
                <c:pt idx="82">
                  <c:v>1.0421545667447307E-2</c:v>
                </c:pt>
                <c:pt idx="83">
                  <c:v>9.7416812609457098E-3</c:v>
                </c:pt>
                <c:pt idx="84">
                  <c:v>9.1010213368389117E-3</c:v>
                </c:pt>
                <c:pt idx="85">
                  <c:v>9.0004737091425868E-3</c:v>
                </c:pt>
                <c:pt idx="86">
                  <c:v>8.9538602101416169E-3</c:v>
                </c:pt>
                <c:pt idx="87">
                  <c:v>8.7779103460030681E-3</c:v>
                </c:pt>
                <c:pt idx="88">
                  <c:v>9.1073186741056772E-3</c:v>
                </c:pt>
                <c:pt idx="89">
                  <c:v>9.0231463318948615E-3</c:v>
                </c:pt>
                <c:pt idx="90">
                  <c:v>8.6257741079327627E-3</c:v>
                </c:pt>
                <c:pt idx="91">
                  <c:v>8.4475834371970648E-3</c:v>
                </c:pt>
                <c:pt idx="92">
                  <c:v>8.6139389193422081E-3</c:v>
                </c:pt>
                <c:pt idx="93">
                  <c:v>8.839641434262949E-3</c:v>
                </c:pt>
                <c:pt idx="94">
                  <c:v>8.9253837915030353E-3</c:v>
                </c:pt>
                <c:pt idx="95">
                  <c:v>8.4004994891588147E-3</c:v>
                </c:pt>
                <c:pt idx="96">
                  <c:v>8.4745762711864406E-3</c:v>
                </c:pt>
                <c:pt idx="97">
                  <c:v>8.1484138779275347E-3</c:v>
                </c:pt>
                <c:pt idx="98">
                  <c:v>8.1496841394608673E-3</c:v>
                </c:pt>
                <c:pt idx="99">
                  <c:v>8.2452135836400056E-3</c:v>
                </c:pt>
                <c:pt idx="100">
                  <c:v>8.5236337116550431E-3</c:v>
                </c:pt>
                <c:pt idx="101">
                  <c:v>8.5406447091800983E-3</c:v>
                </c:pt>
                <c:pt idx="102">
                  <c:v>8.5723985740960781E-3</c:v>
                </c:pt>
                <c:pt idx="103">
                  <c:v>8.2283053704744324E-3</c:v>
                </c:pt>
                <c:pt idx="104">
                  <c:v>7.9890435973522019E-3</c:v>
                </c:pt>
                <c:pt idx="105">
                  <c:v>7.732144141552183E-3</c:v>
                </c:pt>
                <c:pt idx="106">
                  <c:v>7.5328913111396539E-3</c:v>
                </c:pt>
                <c:pt idx="107">
                  <c:v>7.5256173357970768E-3</c:v>
                </c:pt>
                <c:pt idx="108">
                  <c:v>7.3806736896865656E-3</c:v>
                </c:pt>
                <c:pt idx="109">
                  <c:v>7.4761697090523953E-3</c:v>
                </c:pt>
                <c:pt idx="110">
                  <c:v>7.1468985438194214E-3</c:v>
                </c:pt>
                <c:pt idx="111">
                  <c:v>6.9628265623201749E-3</c:v>
                </c:pt>
                <c:pt idx="112">
                  <c:v>6.677519935984106E-3</c:v>
                </c:pt>
                <c:pt idx="113">
                  <c:v>6.4851192077929071E-3</c:v>
                </c:pt>
                <c:pt idx="114">
                  <c:v>6.4094110199667664E-3</c:v>
                </c:pt>
                <c:pt idx="115">
                  <c:v>6.3614230739024585E-3</c:v>
                </c:pt>
                <c:pt idx="116">
                  <c:v>6.5240083507306888E-3</c:v>
                </c:pt>
                <c:pt idx="117">
                  <c:v>6.5700633634569443E-3</c:v>
                </c:pt>
                <c:pt idx="118">
                  <c:v>6.3966430417316993E-3</c:v>
                </c:pt>
                <c:pt idx="119">
                  <c:v>6.193270146933454E-3</c:v>
                </c:pt>
                <c:pt idx="120">
                  <c:v>5.9529690742021538E-3</c:v>
                </c:pt>
                <c:pt idx="121">
                  <c:v>5.5632138637258764E-3</c:v>
                </c:pt>
                <c:pt idx="122">
                  <c:v>5.4014240117849248E-3</c:v>
                </c:pt>
                <c:pt idx="123">
                  <c:v>5.5372379250459335E-3</c:v>
                </c:pt>
                <c:pt idx="124">
                  <c:v>5.5555555555555558E-3</c:v>
                </c:pt>
                <c:pt idx="125">
                  <c:v>5.489199491740788E-3</c:v>
                </c:pt>
                <c:pt idx="126">
                  <c:v>5.4375316135558925E-3</c:v>
                </c:pt>
                <c:pt idx="127">
                  <c:v>5.3590298394807024E-3</c:v>
                </c:pt>
                <c:pt idx="128">
                  <c:v>5.0936739054812897E-3</c:v>
                </c:pt>
                <c:pt idx="129">
                  <c:v>5.0309695360889898E-3</c:v>
                </c:pt>
                <c:pt idx="130">
                  <c:v>5.1232954692472894E-3</c:v>
                </c:pt>
                <c:pt idx="131">
                  <c:v>5.3287889853661178E-3</c:v>
                </c:pt>
                <c:pt idx="132">
                  <c:v>5.4106014831090364E-3</c:v>
                </c:pt>
                <c:pt idx="133">
                  <c:v>5.4808310729565725E-3</c:v>
                </c:pt>
                <c:pt idx="134">
                  <c:v>5.5432682885859065E-3</c:v>
                </c:pt>
                <c:pt idx="135">
                  <c:v>5.2732903657822048E-3</c:v>
                </c:pt>
                <c:pt idx="136">
                  <c:v>5.1433178570435651E-3</c:v>
                </c:pt>
                <c:pt idx="137">
                  <c:v>5.2024107345917669E-3</c:v>
                </c:pt>
                <c:pt idx="138">
                  <c:v>5.160285977859779E-3</c:v>
                </c:pt>
                <c:pt idx="139">
                  <c:v>5.3742802303262957E-3</c:v>
                </c:pt>
                <c:pt idx="140">
                  <c:v>5.1413881748071976E-3</c:v>
                </c:pt>
                <c:pt idx="141">
                  <c:v>5.2533718974116812E-3</c:v>
                </c:pt>
                <c:pt idx="142">
                  <c:v>5.3387605816594399E-3</c:v>
                </c:pt>
                <c:pt idx="143">
                  <c:v>5.2549862653768062E-3</c:v>
                </c:pt>
                <c:pt idx="144">
                  <c:v>5.2359136074254771E-3</c:v>
                </c:pt>
                <c:pt idx="145">
                  <c:v>5.1827441581785497E-3</c:v>
                </c:pt>
                <c:pt idx="146">
                  <c:v>5.2359171882522867E-3</c:v>
                </c:pt>
                <c:pt idx="147">
                  <c:v>5.1066386302192849E-3</c:v>
                </c:pt>
                <c:pt idx="148">
                  <c:v>5.2461784303675339E-3</c:v>
                </c:pt>
                <c:pt idx="149">
                  <c:v>5.2637911327678517E-3</c:v>
                </c:pt>
                <c:pt idx="150">
                  <c:v>5.058517166033105E-3</c:v>
                </c:pt>
                <c:pt idx="151">
                  <c:v>4.9719950879084677E-3</c:v>
                </c:pt>
                <c:pt idx="152">
                  <c:v>5.0490138183536077E-3</c:v>
                </c:pt>
                <c:pt idx="153">
                  <c:v>5.1241738725361754E-3</c:v>
                </c:pt>
                <c:pt idx="154">
                  <c:v>5.3218884120171672E-3</c:v>
                </c:pt>
                <c:pt idx="155">
                  <c:v>5.1698463094602565E-3</c:v>
                </c:pt>
                <c:pt idx="156">
                  <c:v>5.0850237847886708E-3</c:v>
                </c:pt>
                <c:pt idx="157">
                  <c:v>5.0766846577245768E-3</c:v>
                </c:pt>
                <c:pt idx="158">
                  <c:v>5.1405707623413443E-3</c:v>
                </c:pt>
                <c:pt idx="159">
                  <c:v>5.0639452267148945E-3</c:v>
                </c:pt>
                <c:pt idx="160">
                  <c:v>5.0413389796329904E-3</c:v>
                </c:pt>
                <c:pt idx="161">
                  <c:v>5.0745086390415368E-3</c:v>
                </c:pt>
                <c:pt idx="162">
                  <c:v>5.0113236640485712E-3</c:v>
                </c:pt>
                <c:pt idx="163">
                  <c:v>4.8576566477498305E-3</c:v>
                </c:pt>
                <c:pt idx="164">
                  <c:v>4.7459012670875156E-3</c:v>
                </c:pt>
                <c:pt idx="165">
                  <c:v>4.6556393670121096E-3</c:v>
                </c:pt>
                <c:pt idx="166">
                  <c:v>4.5692633455923322E-3</c:v>
                </c:pt>
                <c:pt idx="167">
                  <c:v>4.662004662004662E-3</c:v>
                </c:pt>
                <c:pt idx="168">
                  <c:v>4.6642611986271228E-3</c:v>
                </c:pt>
                <c:pt idx="169">
                  <c:v>4.4803446418955305E-3</c:v>
                </c:pt>
                <c:pt idx="170">
                  <c:v>4.3724005545483632E-3</c:v>
                </c:pt>
                <c:pt idx="171">
                  <c:v>4.4395817114482291E-3</c:v>
                </c:pt>
                <c:pt idx="172">
                  <c:v>4.6031644079045971E-3</c:v>
                </c:pt>
                <c:pt idx="173">
                  <c:v>4.7123544714060299E-3</c:v>
                </c:pt>
                <c:pt idx="174">
                  <c:v>4.6945378417813871E-3</c:v>
                </c:pt>
                <c:pt idx="175">
                  <c:v>4.6822180695823799E-3</c:v>
                </c:pt>
                <c:pt idx="176">
                  <c:v>4.7635035883661393E-3</c:v>
                </c:pt>
                <c:pt idx="177">
                  <c:v>4.7290681444136584E-3</c:v>
                </c:pt>
                <c:pt idx="178">
                  <c:v>4.8231849870469046E-3</c:v>
                </c:pt>
                <c:pt idx="179">
                  <c:v>4.9330214756538376E-3</c:v>
                </c:pt>
                <c:pt idx="180">
                  <c:v>4.6560984060984058E-3</c:v>
                </c:pt>
                <c:pt idx="181">
                  <c:v>4.7665303725122551E-3</c:v>
                </c:pt>
                <c:pt idx="182">
                  <c:v>4.852104133619483E-3</c:v>
                </c:pt>
                <c:pt idx="183">
                  <c:v>4.8239494904112178E-3</c:v>
                </c:pt>
                <c:pt idx="184">
                  <c:v>4.833894128240368E-3</c:v>
                </c:pt>
                <c:pt idx="185">
                  <c:v>4.8542522769326893E-3</c:v>
                </c:pt>
                <c:pt idx="186">
                  <c:v>4.6933514906862504E-3</c:v>
                </c:pt>
                <c:pt idx="187">
                  <c:v>4.5997933782653613E-3</c:v>
                </c:pt>
                <c:pt idx="188">
                  <c:v>4.601304545684381E-3</c:v>
                </c:pt>
                <c:pt idx="189">
                  <c:v>4.5077165996027097E-3</c:v>
                </c:pt>
                <c:pt idx="190">
                  <c:v>4.5630495526673334E-3</c:v>
                </c:pt>
                <c:pt idx="191">
                  <c:v>4.6491318195828624E-3</c:v>
                </c:pt>
                <c:pt idx="192">
                  <c:v>4.5689364242880509E-3</c:v>
                </c:pt>
                <c:pt idx="193">
                  <c:v>4.5228403437358664E-3</c:v>
                </c:pt>
                <c:pt idx="194">
                  <c:v>4.5014322739053338E-3</c:v>
                </c:pt>
                <c:pt idx="195">
                  <c:v>4.786586229359617E-3</c:v>
                </c:pt>
                <c:pt idx="196">
                  <c:v>4.8041178152702316E-3</c:v>
                </c:pt>
                <c:pt idx="197">
                  <c:v>4.7324040612631213E-3</c:v>
                </c:pt>
                <c:pt idx="198">
                  <c:v>4.7758256389475815E-3</c:v>
                </c:pt>
                <c:pt idx="199">
                  <c:v>4.5823665893271462E-3</c:v>
                </c:pt>
                <c:pt idx="200">
                  <c:v>4.5758431139503791E-3</c:v>
                </c:pt>
                <c:pt idx="201">
                  <c:v>4.3934068597745726E-3</c:v>
                </c:pt>
                <c:pt idx="202">
                  <c:v>4.7514967214672618E-3</c:v>
                </c:pt>
                <c:pt idx="203">
                  <c:v>4.8485253795225039E-3</c:v>
                </c:pt>
                <c:pt idx="204">
                  <c:v>4.9006168608636052E-3</c:v>
                </c:pt>
                <c:pt idx="205">
                  <c:v>4.8353594170327235E-3</c:v>
                </c:pt>
                <c:pt idx="206">
                  <c:v>4.7108908818089823E-3</c:v>
                </c:pt>
                <c:pt idx="207">
                  <c:v>4.6948356807511738E-3</c:v>
                </c:pt>
                <c:pt idx="208">
                  <c:v>4.8471841929993336E-3</c:v>
                </c:pt>
                <c:pt idx="209">
                  <c:v>4.9629657480166935E-3</c:v>
                </c:pt>
                <c:pt idx="210">
                  <c:v>5.1996430095844169E-3</c:v>
                </c:pt>
                <c:pt idx="211">
                  <c:v>5.1189284889538913E-3</c:v>
                </c:pt>
                <c:pt idx="212">
                  <c:v>5.0418242236736563E-3</c:v>
                </c:pt>
                <c:pt idx="213">
                  <c:v>4.7805977690543741E-3</c:v>
                </c:pt>
                <c:pt idx="214">
                  <c:v>4.6559751681324365E-3</c:v>
                </c:pt>
                <c:pt idx="215">
                  <c:v>4.8074964351191686E-3</c:v>
                </c:pt>
                <c:pt idx="216">
                  <c:v>5.2914719111032717E-3</c:v>
                </c:pt>
                <c:pt idx="217">
                  <c:v>6.1337253510417196E-3</c:v>
                </c:pt>
                <c:pt idx="218">
                  <c:v>7.3564593301435411E-3</c:v>
                </c:pt>
                <c:pt idx="219">
                  <c:v>7.7927138125852332E-3</c:v>
                </c:pt>
                <c:pt idx="220">
                  <c:v>7.8862132094071266E-3</c:v>
                </c:pt>
                <c:pt idx="221">
                  <c:v>7.894159783641547E-3</c:v>
                </c:pt>
                <c:pt idx="222">
                  <c:v>7.3953557166099686E-3</c:v>
                </c:pt>
                <c:pt idx="223">
                  <c:v>7.3209625978544503E-3</c:v>
                </c:pt>
                <c:pt idx="224">
                  <c:v>7.1377072819033887E-3</c:v>
                </c:pt>
                <c:pt idx="225">
                  <c:v>6.9817775605669199E-3</c:v>
                </c:pt>
                <c:pt idx="226">
                  <c:v>7.2512876118189214E-3</c:v>
                </c:pt>
                <c:pt idx="227">
                  <c:v>7.6475365457498645E-3</c:v>
                </c:pt>
                <c:pt idx="228">
                  <c:v>7.7514199799532243E-3</c:v>
                </c:pt>
                <c:pt idx="229">
                  <c:v>7.5674277213634306E-3</c:v>
                </c:pt>
                <c:pt idx="230">
                  <c:v>7.6659908768373034E-3</c:v>
                </c:pt>
                <c:pt idx="231">
                  <c:v>7.7544015763045824E-3</c:v>
                </c:pt>
                <c:pt idx="232">
                  <c:v>7.7198616600790511E-3</c:v>
                </c:pt>
                <c:pt idx="233">
                  <c:v>7.4016127091106028E-3</c:v>
                </c:pt>
                <c:pt idx="234">
                  <c:v>7.3382254836557703E-3</c:v>
                </c:pt>
                <c:pt idx="235">
                  <c:v>7.261853908586074E-3</c:v>
                </c:pt>
                <c:pt idx="236">
                  <c:v>7.3777666624984372E-3</c:v>
                </c:pt>
                <c:pt idx="237">
                  <c:v>7.3766993842589767E-3</c:v>
                </c:pt>
                <c:pt idx="238">
                  <c:v>7.7382403119668538E-3</c:v>
                </c:pt>
                <c:pt idx="239">
                  <c:v>7.5882352941176474E-3</c:v>
                </c:pt>
                <c:pt idx="240">
                  <c:v>7.6362174886605043E-3</c:v>
                </c:pt>
                <c:pt idx="241">
                  <c:v>7.6362174886605043E-3</c:v>
                </c:pt>
                <c:pt idx="242">
                  <c:v>7.4910375086949541E-3</c:v>
                </c:pt>
                <c:pt idx="243">
                  <c:v>7.1967790639154506E-3</c:v>
                </c:pt>
                <c:pt idx="244">
                  <c:v>7.139117605064014E-3</c:v>
                </c:pt>
                <c:pt idx="245">
                  <c:v>6.9327251995438995E-3</c:v>
                </c:pt>
                <c:pt idx="246">
                  <c:v>6.6952564326973572E-3</c:v>
                </c:pt>
                <c:pt idx="247">
                  <c:v>6.6652604935667579E-3</c:v>
                </c:pt>
                <c:pt idx="248">
                  <c:v>6.5434320300997873E-3</c:v>
                </c:pt>
                <c:pt idx="249">
                  <c:v>6.1942712854099269E-3</c:v>
                </c:pt>
                <c:pt idx="250">
                  <c:v>6.1823802163833074E-3</c:v>
                </c:pt>
                <c:pt idx="251">
                  <c:v>7.7234277307833762E-3</c:v>
                </c:pt>
                <c:pt idx="252">
                  <c:v>7.3903834888017668E-3</c:v>
                </c:pt>
                <c:pt idx="253">
                  <c:v>7.4441687344913151E-3</c:v>
                </c:pt>
                <c:pt idx="254">
                  <c:v>7.3389851954953813E-3</c:v>
                </c:pt>
                <c:pt idx="255">
                  <c:v>7.1338818856146891E-3</c:v>
                </c:pt>
                <c:pt idx="256">
                  <c:v>7.6661694016243991E-3</c:v>
                </c:pt>
                <c:pt idx="257">
                  <c:v>7.4271413578751921E-3</c:v>
                </c:pt>
                <c:pt idx="258">
                  <c:v>7.5979899497487435E-3</c:v>
                </c:pt>
                <c:pt idx="259">
                  <c:v>7.4184558621501751E-3</c:v>
                </c:pt>
                <c:pt idx="260">
                  <c:v>7.2598804254988738E-3</c:v>
                </c:pt>
                <c:pt idx="261">
                  <c:v>6.6864220044069601E-3</c:v>
                </c:pt>
                <c:pt idx="262">
                  <c:v>7.2292059922085226E-3</c:v>
                </c:pt>
                <c:pt idx="263">
                  <c:v>7.2256630141337144E-3</c:v>
                </c:pt>
                <c:pt idx="264">
                  <c:v>6.9455283283908226E-3</c:v>
                </c:pt>
                <c:pt idx="265">
                  <c:v>7.0004746084480303E-3</c:v>
                </c:pt>
                <c:pt idx="266">
                  <c:v>7.1000753639284438E-3</c:v>
                </c:pt>
                <c:pt idx="267">
                  <c:v>6.7032536260290083E-3</c:v>
                </c:pt>
                <c:pt idx="268">
                  <c:v>6.668966310221916E-3</c:v>
                </c:pt>
                <c:pt idx="269">
                  <c:v>6.4404830362277173E-3</c:v>
                </c:pt>
                <c:pt idx="270">
                  <c:v>6.7791265962478323E-3</c:v>
                </c:pt>
                <c:pt idx="271">
                  <c:v>6.6550467437807006E-3</c:v>
                </c:pt>
                <c:pt idx="272">
                  <c:v>6.6275706940874032E-3</c:v>
                </c:pt>
                <c:pt idx="273">
                  <c:v>6.7412101885116864E-3</c:v>
                </c:pt>
                <c:pt idx="274">
                  <c:v>6.5776199507687344E-3</c:v>
                </c:pt>
                <c:pt idx="275">
                  <c:v>6.4115407733921059E-3</c:v>
                </c:pt>
                <c:pt idx="276">
                  <c:v>6.4456350964831001E-3</c:v>
                </c:pt>
                <c:pt idx="277">
                  <c:v>6.1967467079783118E-3</c:v>
                </c:pt>
                <c:pt idx="278">
                  <c:v>6.2400536058296336E-3</c:v>
                </c:pt>
                <c:pt idx="279">
                  <c:v>6.0865837976853835E-3</c:v>
                </c:pt>
                <c:pt idx="280">
                  <c:v>6.1864781263809105E-3</c:v>
                </c:pt>
                <c:pt idx="281">
                  <c:v>6.1413411605328516E-3</c:v>
                </c:pt>
                <c:pt idx="282">
                  <c:v>5.8929374718848402E-3</c:v>
                </c:pt>
                <c:pt idx="283">
                  <c:v>6.0012634238787114E-3</c:v>
                </c:pt>
                <c:pt idx="284">
                  <c:v>6.2390816071874224E-3</c:v>
                </c:pt>
                <c:pt idx="285">
                  <c:v>6.4701278372032347E-3</c:v>
                </c:pt>
                <c:pt idx="286">
                  <c:v>6.6633349991670832E-3</c:v>
                </c:pt>
                <c:pt idx="287">
                  <c:v>6.5094501227659449E-3</c:v>
                </c:pt>
                <c:pt idx="288">
                  <c:v>6.8768576257357654E-3</c:v>
                </c:pt>
                <c:pt idx="289">
                  <c:v>6.7081935793004309E-3</c:v>
                </c:pt>
                <c:pt idx="290">
                  <c:v>6.6286135150064448E-3</c:v>
                </c:pt>
                <c:pt idx="291">
                  <c:v>7.0081215614356826E-3</c:v>
                </c:pt>
                <c:pt idx="292">
                  <c:v>6.9273296476387129E-3</c:v>
                </c:pt>
                <c:pt idx="293">
                  <c:v>7.0638601498394576E-3</c:v>
                </c:pt>
                <c:pt idx="294">
                  <c:v>7.8389990201251231E-3</c:v>
                </c:pt>
                <c:pt idx="295">
                  <c:v>7.8898514851485149E-3</c:v>
                </c:pt>
                <c:pt idx="296">
                  <c:v>7.5291948371235401E-3</c:v>
                </c:pt>
                <c:pt idx="297">
                  <c:v>7.3786099650904472E-3</c:v>
                </c:pt>
                <c:pt idx="298">
                  <c:v>7.341015791720017E-3</c:v>
                </c:pt>
                <c:pt idx="299">
                  <c:v>7.1428571428571426E-3</c:v>
                </c:pt>
                <c:pt idx="300">
                  <c:v>6.8770607630711262E-3</c:v>
                </c:pt>
                <c:pt idx="301">
                  <c:v>7.2086503804565478E-3</c:v>
                </c:pt>
                <c:pt idx="302">
                  <c:v>6.5769503187291306E-3</c:v>
                </c:pt>
                <c:pt idx="303">
                  <c:v>5.9403946838501812E-3</c:v>
                </c:pt>
                <c:pt idx="304">
                  <c:v>5.902192242833052E-3</c:v>
                </c:pt>
                <c:pt idx="305">
                  <c:v>5.4035410439181421E-3</c:v>
                </c:pt>
                <c:pt idx="306">
                  <c:v>5.2493438320209973E-3</c:v>
                </c:pt>
                <c:pt idx="307">
                  <c:v>5.4099543159413319E-3</c:v>
                </c:pt>
                <c:pt idx="308">
                  <c:v>5.699810006333122E-3</c:v>
                </c:pt>
                <c:pt idx="309">
                  <c:v>5.5200100363818842E-3</c:v>
                </c:pt>
                <c:pt idx="310">
                  <c:v>5.4547761004693643E-3</c:v>
                </c:pt>
                <c:pt idx="311">
                  <c:v>5.4502984687256686E-3</c:v>
                </c:pt>
                <c:pt idx="312">
                  <c:v>5.3264135482108711E-3</c:v>
                </c:pt>
                <c:pt idx="313">
                  <c:v>5.1623420730878954E-3</c:v>
                </c:pt>
                <c:pt idx="314">
                  <c:v>5.536130536130536E-3</c:v>
                </c:pt>
                <c:pt idx="315">
                  <c:v>6.4198268139743211E-3</c:v>
                </c:pt>
                <c:pt idx="316">
                  <c:v>6.9919666765843498E-3</c:v>
                </c:pt>
                <c:pt idx="317">
                  <c:v>5.8814658422560702E-3</c:v>
                </c:pt>
                <c:pt idx="318">
                  <c:v>5.3400345531647558E-3</c:v>
                </c:pt>
                <c:pt idx="319">
                  <c:v>5.9970014992503746E-3</c:v>
                </c:pt>
                <c:pt idx="320">
                  <c:v>5.9311981020166073E-3</c:v>
                </c:pt>
                <c:pt idx="321">
                  <c:v>5.2613118204138899E-3</c:v>
                </c:pt>
                <c:pt idx="322">
                  <c:v>4.9866429207479964E-3</c:v>
                </c:pt>
                <c:pt idx="323">
                  <c:v>4.6762589928057551E-3</c:v>
                </c:pt>
                <c:pt idx="324">
                  <c:v>4.5380286803412594E-3</c:v>
                </c:pt>
                <c:pt idx="325">
                  <c:v>4.7993856786331347E-3</c:v>
                </c:pt>
                <c:pt idx="326">
                  <c:v>5.0937245313773432E-3</c:v>
                </c:pt>
                <c:pt idx="327">
                  <c:v>5.6806227645697458E-3</c:v>
                </c:pt>
                <c:pt idx="328">
                  <c:v>5.1907018731663281E-3</c:v>
                </c:pt>
                <c:pt idx="329">
                  <c:v>4.5745654162854532E-3</c:v>
                </c:pt>
                <c:pt idx="330">
                  <c:v>5.2655677655677659E-3</c:v>
                </c:pt>
                <c:pt idx="331">
                  <c:v>5.5147058823529415E-3</c:v>
                </c:pt>
                <c:pt idx="332">
                  <c:v>5.6777856635911996E-3</c:v>
                </c:pt>
                <c:pt idx="333">
                  <c:v>4.9615480029769291E-3</c:v>
                </c:pt>
                <c:pt idx="334">
                  <c:v>4.633204633204633E-3</c:v>
                </c:pt>
                <c:pt idx="335">
                  <c:v>5.100671140939597E-3</c:v>
                </c:pt>
                <c:pt idx="336">
                  <c:v>4.6258503401360547E-3</c:v>
                </c:pt>
                <c:pt idx="337">
                  <c:v>4.2099354476564689E-3</c:v>
                </c:pt>
                <c:pt idx="338">
                  <c:v>4.7512576858580215E-3</c:v>
                </c:pt>
                <c:pt idx="339">
                  <c:v>5.1753881541115581E-3</c:v>
                </c:pt>
                <c:pt idx="340">
                  <c:v>5.6598153112898423E-3</c:v>
                </c:pt>
                <c:pt idx="341">
                  <c:v>5.7853630315302289E-3</c:v>
                </c:pt>
                <c:pt idx="342">
                  <c:v>5.6996295240809344E-3</c:v>
                </c:pt>
                <c:pt idx="343">
                  <c:v>5.0747110234000562E-3</c:v>
                </c:pt>
                <c:pt idx="344">
                  <c:v>4.6575342465753422E-3</c:v>
                </c:pt>
                <c:pt idx="345">
                  <c:v>4.8192771084337354E-3</c:v>
                </c:pt>
                <c:pt idx="346">
                  <c:v>5.270092226613966E-3</c:v>
                </c:pt>
                <c:pt idx="347">
                  <c:v>5.0787201625190452E-3</c:v>
                </c:pt>
                <c:pt idx="348">
                  <c:v>5.0724637681159417E-3</c:v>
                </c:pt>
                <c:pt idx="349">
                  <c:v>5.2166024041732815E-3</c:v>
                </c:pt>
                <c:pt idx="350">
                  <c:v>4.8046793398788387E-3</c:v>
                </c:pt>
                <c:pt idx="351">
                  <c:v>4.0991606480577786E-3</c:v>
                </c:pt>
                <c:pt idx="352">
                  <c:v>4.0884593941646532E-3</c:v>
                </c:pt>
                <c:pt idx="353">
                  <c:v>3.620689655172414E-3</c:v>
                </c:pt>
                <c:pt idx="354">
                  <c:v>3.2304958811177516E-3</c:v>
                </c:pt>
                <c:pt idx="355">
                  <c:v>3.3318188702105103E-3</c:v>
                </c:pt>
                <c:pt idx="356">
                  <c:v>3.0421555845284659E-3</c:v>
                </c:pt>
                <c:pt idx="357">
                  <c:v>3.6134903640256959E-3</c:v>
                </c:pt>
                <c:pt idx="358">
                  <c:v>3.6611538947102637E-3</c:v>
                </c:pt>
                <c:pt idx="359">
                  <c:v>3.3464802199115575E-3</c:v>
                </c:pt>
                <c:pt idx="360">
                  <c:v>3.526093088857546E-3</c:v>
                </c:pt>
                <c:pt idx="361">
                  <c:v>2.9073018002907301E-3</c:v>
                </c:pt>
                <c:pt idx="362">
                  <c:v>3.0606860158311345E-3</c:v>
                </c:pt>
                <c:pt idx="363">
                  <c:v>3.0015007503751876E-3</c:v>
                </c:pt>
                <c:pt idx="364">
                  <c:v>2.9053420805998124E-3</c:v>
                </c:pt>
                <c:pt idx="365">
                  <c:v>2.9414386308940191E-3</c:v>
                </c:pt>
                <c:pt idx="366">
                  <c:v>2.9958586659617589E-3</c:v>
                </c:pt>
                <c:pt idx="367">
                  <c:v>2.7217827677128519E-3</c:v>
                </c:pt>
                <c:pt idx="368">
                  <c:v>2.9764365440264574E-3</c:v>
                </c:pt>
                <c:pt idx="369">
                  <c:v>3.1880130708535903E-3</c:v>
                </c:pt>
                <c:pt idx="370">
                  <c:v>3.2359966099083136E-3</c:v>
                </c:pt>
                <c:pt idx="371">
                  <c:v>3.5045857877861455E-3</c:v>
                </c:pt>
                <c:pt idx="372">
                  <c:v>3.8360446117780777E-3</c:v>
                </c:pt>
                <c:pt idx="373">
                  <c:v>3.4808220095053216E-3</c:v>
                </c:pt>
                <c:pt idx="374">
                  <c:v>3.2901230506020927E-3</c:v>
                </c:pt>
                <c:pt idx="375">
                  <c:v>3.785934291581109E-3</c:v>
                </c:pt>
                <c:pt idx="376">
                  <c:v>3.6343476653936183E-3</c:v>
                </c:pt>
                <c:pt idx="377">
                  <c:v>3.8393384524512699E-3</c:v>
                </c:pt>
                <c:pt idx="378">
                  <c:v>3.7170469491622348E-3</c:v>
                </c:pt>
                <c:pt idx="379">
                  <c:v>3.7702373031714351E-3</c:v>
                </c:pt>
                <c:pt idx="380">
                  <c:v>3.7901030267442483E-3</c:v>
                </c:pt>
                <c:pt idx="381">
                  <c:v>3.8598425986264974E-3</c:v>
                </c:pt>
                <c:pt idx="382">
                  <c:v>4.0574123852513064E-3</c:v>
                </c:pt>
                <c:pt idx="383">
                  <c:v>4.0092744662351461E-3</c:v>
                </c:pt>
                <c:pt idx="384">
                  <c:v>3.9031272043263581E-3</c:v>
                </c:pt>
                <c:pt idx="385">
                  <c:v>3.7120509081267402E-3</c:v>
                </c:pt>
                <c:pt idx="386">
                  <c:v>3.5805626598465474E-3</c:v>
                </c:pt>
                <c:pt idx="387">
                  <c:v>3.6444959827714733E-3</c:v>
                </c:pt>
                <c:pt idx="388">
                  <c:v>4.088667976109352E-3</c:v>
                </c:pt>
                <c:pt idx="389">
                  <c:v>3.9990590449306045E-3</c:v>
                </c:pt>
                <c:pt idx="390">
                  <c:v>3.9448487169666795E-3</c:v>
                </c:pt>
                <c:pt idx="391">
                  <c:v>3.8831291234684259E-3</c:v>
                </c:pt>
                <c:pt idx="392">
                  <c:v>3.8620075012068774E-3</c:v>
                </c:pt>
                <c:pt idx="393">
                  <c:v>3.9381563593932321E-3</c:v>
                </c:pt>
                <c:pt idx="394">
                  <c:v>4.0717469900663416E-3</c:v>
                </c:pt>
                <c:pt idx="395">
                  <c:v>4.1134901381710788E-3</c:v>
                </c:pt>
                <c:pt idx="396">
                  <c:v>4.0282685512367487E-3</c:v>
                </c:pt>
                <c:pt idx="397">
                  <c:v>4.1955555555555557E-3</c:v>
                </c:pt>
                <c:pt idx="398">
                  <c:v>4.088162104514753E-3</c:v>
                </c:pt>
                <c:pt idx="399">
                  <c:v>4.1364680926286018E-3</c:v>
                </c:pt>
                <c:pt idx="400">
                  <c:v>4.216147846251142E-3</c:v>
                </c:pt>
                <c:pt idx="401">
                  <c:v>4.1449345445753166E-3</c:v>
                </c:pt>
                <c:pt idx="402">
                  <c:v>4.0634742705012786E-3</c:v>
                </c:pt>
                <c:pt idx="403">
                  <c:v>4.1404911479154772E-3</c:v>
                </c:pt>
                <c:pt idx="404">
                  <c:v>4.3032108573320092E-3</c:v>
                </c:pt>
                <c:pt idx="405">
                  <c:v>4.0982051379349601E-3</c:v>
                </c:pt>
                <c:pt idx="406">
                  <c:v>4.037326223576462E-3</c:v>
                </c:pt>
                <c:pt idx="407">
                  <c:v>4.0473463153875523E-3</c:v>
                </c:pt>
                <c:pt idx="408">
                  <c:v>3.95940647343738E-3</c:v>
                </c:pt>
                <c:pt idx="409">
                  <c:v>3.8817440401505646E-3</c:v>
                </c:pt>
                <c:pt idx="410">
                  <c:v>4.1497289972899729E-3</c:v>
                </c:pt>
                <c:pt idx="411">
                  <c:v>4.3573943661971834E-3</c:v>
                </c:pt>
                <c:pt idx="412">
                  <c:v>4.5460807273729163E-3</c:v>
                </c:pt>
                <c:pt idx="413">
                  <c:v>4.8220657729771436E-3</c:v>
                </c:pt>
                <c:pt idx="414">
                  <c:v>4.8012930214869744E-3</c:v>
                </c:pt>
                <c:pt idx="415">
                  <c:v>4.5623039635015687E-3</c:v>
                </c:pt>
                <c:pt idx="416">
                  <c:v>4.4033465433729636E-3</c:v>
                </c:pt>
                <c:pt idx="417">
                  <c:v>4.7834451203660373E-3</c:v>
                </c:pt>
                <c:pt idx="418">
                  <c:v>4.4526498696785405E-3</c:v>
                </c:pt>
                <c:pt idx="419">
                  <c:v>4.5537340619307837E-3</c:v>
                </c:pt>
                <c:pt idx="420">
                  <c:v>4.4593733711704407E-3</c:v>
                </c:pt>
                <c:pt idx="421">
                  <c:v>4.2933599952949481E-3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lavoro'!$I$2:$I$578</c:f>
              <c:numCache>
                <c:formatCode>General</c:formatCode>
                <c:ptCount val="42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  <c:pt idx="394">
                  <c:v>831</c:v>
                </c:pt>
                <c:pt idx="395">
                  <c:v>824</c:v>
                </c:pt>
                <c:pt idx="396">
                  <c:v>836</c:v>
                </c:pt>
                <c:pt idx="397">
                  <c:v>849</c:v>
                </c:pt>
                <c:pt idx="398">
                  <c:v>842</c:v>
                </c:pt>
                <c:pt idx="399">
                  <c:v>848</c:v>
                </c:pt>
                <c:pt idx="400">
                  <c:v>845</c:v>
                </c:pt>
                <c:pt idx="401">
                  <c:v>855</c:v>
                </c:pt>
                <c:pt idx="402">
                  <c:v>850</c:v>
                </c:pt>
                <c:pt idx="403">
                  <c:v>823</c:v>
                </c:pt>
                <c:pt idx="404">
                  <c:v>809</c:v>
                </c:pt>
                <c:pt idx="405">
                  <c:v>793</c:v>
                </c:pt>
                <c:pt idx="406">
                  <c:v>801</c:v>
                </c:pt>
                <c:pt idx="407">
                  <c:v>786</c:v>
                </c:pt>
                <c:pt idx="408">
                  <c:v>792</c:v>
                </c:pt>
                <c:pt idx="409">
                  <c:v>772</c:v>
                </c:pt>
                <c:pt idx="410">
                  <c:v>732</c:v>
                </c:pt>
                <c:pt idx="411">
                  <c:v>697</c:v>
                </c:pt>
                <c:pt idx="412">
                  <c:v>696</c:v>
                </c:pt>
                <c:pt idx="413">
                  <c:v>666</c:v>
                </c:pt>
                <c:pt idx="414">
                  <c:v>657</c:v>
                </c:pt>
                <c:pt idx="415">
                  <c:v>660</c:v>
                </c:pt>
                <c:pt idx="416">
                  <c:v>646</c:v>
                </c:pt>
                <c:pt idx="417">
                  <c:v>604</c:v>
                </c:pt>
                <c:pt idx="418">
                  <c:v>574</c:v>
                </c:pt>
                <c:pt idx="419">
                  <c:v>543</c:v>
                </c:pt>
                <c:pt idx="420">
                  <c:v>531</c:v>
                </c:pt>
                <c:pt idx="42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lavoro'!$J$2:$J$578</c:f>
              <c:numCache>
                <c:formatCode>General</c:formatCode>
                <c:ptCount val="42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  <c:pt idx="408">
                  <c:v>103</c:v>
                </c:pt>
                <c:pt idx="409">
                  <c:v>99</c:v>
                </c:pt>
                <c:pt idx="410">
                  <c:v>98</c:v>
                </c:pt>
                <c:pt idx="411">
                  <c:v>99</c:v>
                </c:pt>
                <c:pt idx="412">
                  <c:v>99</c:v>
                </c:pt>
                <c:pt idx="413">
                  <c:v>100</c:v>
                </c:pt>
                <c:pt idx="414">
                  <c:v>101</c:v>
                </c:pt>
                <c:pt idx="415">
                  <c:v>96</c:v>
                </c:pt>
                <c:pt idx="416">
                  <c:v>90</c:v>
                </c:pt>
                <c:pt idx="417">
                  <c:v>92</c:v>
                </c:pt>
                <c:pt idx="418">
                  <c:v>82</c:v>
                </c:pt>
                <c:pt idx="419">
                  <c:v>80</c:v>
                </c:pt>
                <c:pt idx="420">
                  <c:v>77</c:v>
                </c:pt>
                <c:pt idx="421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lavoro'!$AI$2:$AI$578</c:f>
              <c:numCache>
                <c:formatCode>\+0;\-0;0</c:formatCode>
                <c:ptCount val="4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-1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-1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3</c:v>
                </c:pt>
                <c:pt idx="41">
                  <c:v>-1</c:v>
                </c:pt>
                <c:pt idx="42">
                  <c:v>1</c:v>
                </c:pt>
                <c:pt idx="43">
                  <c:v>-1</c:v>
                </c:pt>
                <c:pt idx="44">
                  <c:v>-1</c:v>
                </c:pt>
                <c:pt idx="45">
                  <c:v>1</c:v>
                </c:pt>
                <c:pt idx="46">
                  <c:v>-1</c:v>
                </c:pt>
                <c:pt idx="47">
                  <c:v>-2</c:v>
                </c:pt>
                <c:pt idx="48">
                  <c:v>1</c:v>
                </c:pt>
                <c:pt idx="49">
                  <c:v>-2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-3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4</c:v>
                </c:pt>
                <c:pt idx="65">
                  <c:v>4</c:v>
                </c:pt>
                <c:pt idx="66">
                  <c:v>0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0</c:v>
                </c:pt>
                <c:pt idx="71">
                  <c:v>3</c:v>
                </c:pt>
                <c:pt idx="72">
                  <c:v>4</c:v>
                </c:pt>
                <c:pt idx="73">
                  <c:v>2</c:v>
                </c:pt>
                <c:pt idx="74">
                  <c:v>5</c:v>
                </c:pt>
                <c:pt idx="75">
                  <c:v>3</c:v>
                </c:pt>
                <c:pt idx="76">
                  <c:v>6</c:v>
                </c:pt>
                <c:pt idx="77">
                  <c:v>3</c:v>
                </c:pt>
                <c:pt idx="78">
                  <c:v>9</c:v>
                </c:pt>
                <c:pt idx="79">
                  <c:v>2</c:v>
                </c:pt>
                <c:pt idx="80">
                  <c:v>5</c:v>
                </c:pt>
                <c:pt idx="81">
                  <c:v>6</c:v>
                </c:pt>
                <c:pt idx="82">
                  <c:v>6</c:v>
                </c:pt>
                <c:pt idx="83">
                  <c:v>0</c:v>
                </c:pt>
                <c:pt idx="84">
                  <c:v>1</c:v>
                </c:pt>
                <c:pt idx="85">
                  <c:v>5</c:v>
                </c:pt>
                <c:pt idx="86">
                  <c:v>3</c:v>
                </c:pt>
                <c:pt idx="87">
                  <c:v>5</c:v>
                </c:pt>
                <c:pt idx="88">
                  <c:v>8</c:v>
                </c:pt>
                <c:pt idx="89">
                  <c:v>4</c:v>
                </c:pt>
                <c:pt idx="90">
                  <c:v>2</c:v>
                </c:pt>
                <c:pt idx="91">
                  <c:v>5</c:v>
                </c:pt>
                <c:pt idx="92">
                  <c:v>10</c:v>
                </c:pt>
                <c:pt idx="93">
                  <c:v>10</c:v>
                </c:pt>
                <c:pt idx="94">
                  <c:v>8</c:v>
                </c:pt>
                <c:pt idx="95">
                  <c:v>-2</c:v>
                </c:pt>
                <c:pt idx="96">
                  <c:v>9</c:v>
                </c:pt>
                <c:pt idx="97">
                  <c:v>2</c:v>
                </c:pt>
                <c:pt idx="98">
                  <c:v>10</c:v>
                </c:pt>
                <c:pt idx="99">
                  <c:v>8</c:v>
                </c:pt>
                <c:pt idx="100">
                  <c:v>10</c:v>
                </c:pt>
                <c:pt idx="101">
                  <c:v>8</c:v>
                </c:pt>
                <c:pt idx="102">
                  <c:v>7</c:v>
                </c:pt>
                <c:pt idx="103">
                  <c:v>3</c:v>
                </c:pt>
                <c:pt idx="104">
                  <c:v>5</c:v>
                </c:pt>
                <c:pt idx="105">
                  <c:v>5</c:v>
                </c:pt>
                <c:pt idx="106">
                  <c:v>2</c:v>
                </c:pt>
                <c:pt idx="107">
                  <c:v>7</c:v>
                </c:pt>
                <c:pt idx="108">
                  <c:v>3</c:v>
                </c:pt>
                <c:pt idx="109">
                  <c:v>13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-1</c:v>
                </c:pt>
                <c:pt idx="114">
                  <c:v>2</c:v>
                </c:pt>
                <c:pt idx="115">
                  <c:v>0</c:v>
                </c:pt>
                <c:pt idx="116">
                  <c:v>7</c:v>
                </c:pt>
                <c:pt idx="117">
                  <c:v>3</c:v>
                </c:pt>
                <c:pt idx="118">
                  <c:v>-3</c:v>
                </c:pt>
                <c:pt idx="119">
                  <c:v>-3</c:v>
                </c:pt>
                <c:pt idx="120">
                  <c:v>-6</c:v>
                </c:pt>
                <c:pt idx="121">
                  <c:v>-15</c:v>
                </c:pt>
                <c:pt idx="122">
                  <c:v>-6</c:v>
                </c:pt>
                <c:pt idx="123">
                  <c:v>0</c:v>
                </c:pt>
                <c:pt idx="124">
                  <c:v>1</c:v>
                </c:pt>
                <c:pt idx="125">
                  <c:v>-5</c:v>
                </c:pt>
                <c:pt idx="126">
                  <c:v>-1</c:v>
                </c:pt>
                <c:pt idx="127">
                  <c:v>-2</c:v>
                </c:pt>
                <c:pt idx="128">
                  <c:v>-8</c:v>
                </c:pt>
                <c:pt idx="129">
                  <c:v>-6</c:v>
                </c:pt>
                <c:pt idx="130">
                  <c:v>-1</c:v>
                </c:pt>
                <c:pt idx="131">
                  <c:v>-1</c:v>
                </c:pt>
                <c:pt idx="132">
                  <c:v>0</c:v>
                </c:pt>
                <c:pt idx="133">
                  <c:v>-1</c:v>
                </c:pt>
                <c:pt idx="134">
                  <c:v>2</c:v>
                </c:pt>
                <c:pt idx="135">
                  <c:v>-9</c:v>
                </c:pt>
                <c:pt idx="136">
                  <c:v>-4</c:v>
                </c:pt>
                <c:pt idx="137">
                  <c:v>-2</c:v>
                </c:pt>
                <c:pt idx="138">
                  <c:v>-4</c:v>
                </c:pt>
                <c:pt idx="139">
                  <c:v>3</c:v>
                </c:pt>
                <c:pt idx="140">
                  <c:v>-8</c:v>
                </c:pt>
                <c:pt idx="141">
                  <c:v>4</c:v>
                </c:pt>
                <c:pt idx="142">
                  <c:v>3</c:v>
                </c:pt>
                <c:pt idx="143">
                  <c:v>-5</c:v>
                </c:pt>
                <c:pt idx="144">
                  <c:v>0</c:v>
                </c:pt>
                <c:pt idx="145">
                  <c:v>-3</c:v>
                </c:pt>
                <c:pt idx="146">
                  <c:v>1</c:v>
                </c:pt>
                <c:pt idx="147">
                  <c:v>-4</c:v>
                </c:pt>
                <c:pt idx="148">
                  <c:v>4</c:v>
                </c:pt>
                <c:pt idx="149">
                  <c:v>1</c:v>
                </c:pt>
                <c:pt idx="150">
                  <c:v>-6</c:v>
                </c:pt>
                <c:pt idx="151">
                  <c:v>-3</c:v>
                </c:pt>
                <c:pt idx="152">
                  <c:v>5</c:v>
                </c:pt>
                <c:pt idx="153">
                  <c:v>5</c:v>
                </c:pt>
                <c:pt idx="154">
                  <c:v>10</c:v>
                </c:pt>
                <c:pt idx="155">
                  <c:v>-2</c:v>
                </c:pt>
                <c:pt idx="156">
                  <c:v>2</c:v>
                </c:pt>
                <c:pt idx="157">
                  <c:v>4</c:v>
                </c:pt>
                <c:pt idx="158">
                  <c:v>4</c:v>
                </c:pt>
                <c:pt idx="159">
                  <c:v>2</c:v>
                </c:pt>
                <c:pt idx="160">
                  <c:v>4</c:v>
                </c:pt>
                <c:pt idx="161">
                  <c:v>5</c:v>
                </c:pt>
                <c:pt idx="162">
                  <c:v>3</c:v>
                </c:pt>
                <c:pt idx="163">
                  <c:v>0</c:v>
                </c:pt>
                <c:pt idx="164">
                  <c:v>1</c:v>
                </c:pt>
                <c:pt idx="165">
                  <c:v>-1</c:v>
                </c:pt>
                <c:pt idx="166">
                  <c:v>-3</c:v>
                </c:pt>
                <c:pt idx="167">
                  <c:v>5</c:v>
                </c:pt>
                <c:pt idx="168">
                  <c:v>2</c:v>
                </c:pt>
                <c:pt idx="169">
                  <c:v>-4</c:v>
                </c:pt>
                <c:pt idx="170">
                  <c:v>-3</c:v>
                </c:pt>
                <c:pt idx="171">
                  <c:v>6</c:v>
                </c:pt>
                <c:pt idx="172">
                  <c:v>4</c:v>
                </c:pt>
                <c:pt idx="173">
                  <c:v>6</c:v>
                </c:pt>
                <c:pt idx="174">
                  <c:v>1</c:v>
                </c:pt>
                <c:pt idx="175">
                  <c:v>1</c:v>
                </c:pt>
                <c:pt idx="176">
                  <c:v>4</c:v>
                </c:pt>
                <c:pt idx="177">
                  <c:v>0</c:v>
                </c:pt>
                <c:pt idx="178">
                  <c:v>2</c:v>
                </c:pt>
                <c:pt idx="179">
                  <c:v>3</c:v>
                </c:pt>
                <c:pt idx="180">
                  <c:v>-17</c:v>
                </c:pt>
                <c:pt idx="181">
                  <c:v>-4</c:v>
                </c:pt>
                <c:pt idx="182">
                  <c:v>-3</c:v>
                </c:pt>
                <c:pt idx="183">
                  <c:v>-4</c:v>
                </c:pt>
                <c:pt idx="184">
                  <c:v>0</c:v>
                </c:pt>
                <c:pt idx="185">
                  <c:v>-2</c:v>
                </c:pt>
                <c:pt idx="186">
                  <c:v>-9</c:v>
                </c:pt>
                <c:pt idx="187">
                  <c:v>-6</c:v>
                </c:pt>
                <c:pt idx="188">
                  <c:v>-5</c:v>
                </c:pt>
                <c:pt idx="189">
                  <c:v>-5</c:v>
                </c:pt>
                <c:pt idx="190">
                  <c:v>1</c:v>
                </c:pt>
                <c:pt idx="191">
                  <c:v>3</c:v>
                </c:pt>
                <c:pt idx="192">
                  <c:v>-5</c:v>
                </c:pt>
                <c:pt idx="193">
                  <c:v>-6</c:v>
                </c:pt>
                <c:pt idx="194">
                  <c:v>-5</c:v>
                </c:pt>
                <c:pt idx="195">
                  <c:v>4</c:v>
                </c:pt>
                <c:pt idx="196">
                  <c:v>-1</c:v>
                </c:pt>
                <c:pt idx="197">
                  <c:v>-3</c:v>
                </c:pt>
                <c:pt idx="198">
                  <c:v>0</c:v>
                </c:pt>
                <c:pt idx="199">
                  <c:v>-7</c:v>
                </c:pt>
                <c:pt idx="200">
                  <c:v>-4</c:v>
                </c:pt>
                <c:pt idx="201">
                  <c:v>-9</c:v>
                </c:pt>
                <c:pt idx="202">
                  <c:v>5</c:v>
                </c:pt>
                <c:pt idx="203">
                  <c:v>-5</c:v>
                </c:pt>
                <c:pt idx="204">
                  <c:v>-2</c:v>
                </c:pt>
                <c:pt idx="205">
                  <c:v>-1</c:v>
                </c:pt>
                <c:pt idx="206">
                  <c:v>-7</c:v>
                </c:pt>
                <c:pt idx="207">
                  <c:v>-5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-1</c:v>
                </c:pt>
                <c:pt idx="212">
                  <c:v>-1</c:v>
                </c:pt>
                <c:pt idx="213">
                  <c:v>-9</c:v>
                </c:pt>
                <c:pt idx="214">
                  <c:v>-6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2</c:v>
                </c:pt>
                <c:pt idx="219">
                  <c:v>-3</c:v>
                </c:pt>
                <c:pt idx="220">
                  <c:v>-8</c:v>
                </c:pt>
                <c:pt idx="221">
                  <c:v>-4</c:v>
                </c:pt>
                <c:pt idx="222">
                  <c:v>-8</c:v>
                </c:pt>
                <c:pt idx="223">
                  <c:v>1</c:v>
                </c:pt>
                <c:pt idx="224">
                  <c:v>-2</c:v>
                </c:pt>
                <c:pt idx="225">
                  <c:v>1</c:v>
                </c:pt>
                <c:pt idx="226">
                  <c:v>7</c:v>
                </c:pt>
                <c:pt idx="227">
                  <c:v>6</c:v>
                </c:pt>
                <c:pt idx="228">
                  <c:v>3</c:v>
                </c:pt>
                <c:pt idx="229">
                  <c:v>1</c:v>
                </c:pt>
                <c:pt idx="230">
                  <c:v>4</c:v>
                </c:pt>
                <c:pt idx="231">
                  <c:v>1</c:v>
                </c:pt>
                <c:pt idx="232">
                  <c:v>3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-1</c:v>
                </c:pt>
                <c:pt idx="237">
                  <c:v>3</c:v>
                </c:pt>
                <c:pt idx="238">
                  <c:v>6</c:v>
                </c:pt>
                <c:pt idx="239">
                  <c:v>2</c:v>
                </c:pt>
                <c:pt idx="240">
                  <c:v>4</c:v>
                </c:pt>
                <c:pt idx="241">
                  <c:v>0</c:v>
                </c:pt>
                <c:pt idx="242">
                  <c:v>7</c:v>
                </c:pt>
                <c:pt idx="243">
                  <c:v>3</c:v>
                </c:pt>
                <c:pt idx="244">
                  <c:v>7</c:v>
                </c:pt>
                <c:pt idx="245">
                  <c:v>2</c:v>
                </c:pt>
                <c:pt idx="246">
                  <c:v>1</c:v>
                </c:pt>
                <c:pt idx="247">
                  <c:v>5</c:v>
                </c:pt>
                <c:pt idx="248">
                  <c:v>2</c:v>
                </c:pt>
                <c:pt idx="249">
                  <c:v>-3</c:v>
                </c:pt>
                <c:pt idx="250">
                  <c:v>7</c:v>
                </c:pt>
                <c:pt idx="251">
                  <c:v>4</c:v>
                </c:pt>
                <c:pt idx="252">
                  <c:v>-4</c:v>
                </c:pt>
                <c:pt idx="253">
                  <c:v>7</c:v>
                </c:pt>
                <c:pt idx="254">
                  <c:v>3</c:v>
                </c:pt>
                <c:pt idx="255">
                  <c:v>2</c:v>
                </c:pt>
                <c:pt idx="256">
                  <c:v>9</c:v>
                </c:pt>
                <c:pt idx="257">
                  <c:v>-1</c:v>
                </c:pt>
                <c:pt idx="258">
                  <c:v>5</c:v>
                </c:pt>
                <c:pt idx="259">
                  <c:v>0</c:v>
                </c:pt>
                <c:pt idx="260">
                  <c:v>-2</c:v>
                </c:pt>
                <c:pt idx="261">
                  <c:v>-11</c:v>
                </c:pt>
                <c:pt idx="262">
                  <c:v>4</c:v>
                </c:pt>
                <c:pt idx="263">
                  <c:v>2</c:v>
                </c:pt>
                <c:pt idx="264">
                  <c:v>-4</c:v>
                </c:pt>
                <c:pt idx="265">
                  <c:v>-1</c:v>
                </c:pt>
                <c:pt idx="266">
                  <c:v>2</c:v>
                </c:pt>
                <c:pt idx="267">
                  <c:v>-8</c:v>
                </c:pt>
                <c:pt idx="268">
                  <c:v>3</c:v>
                </c:pt>
                <c:pt idx="269">
                  <c:v>-6</c:v>
                </c:pt>
                <c:pt idx="270">
                  <c:v>4</c:v>
                </c:pt>
                <c:pt idx="271">
                  <c:v>-4</c:v>
                </c:pt>
                <c:pt idx="272">
                  <c:v>-3</c:v>
                </c:pt>
                <c:pt idx="273">
                  <c:v>2</c:v>
                </c:pt>
                <c:pt idx="274">
                  <c:v>-4</c:v>
                </c:pt>
                <c:pt idx="275">
                  <c:v>-3</c:v>
                </c:pt>
                <c:pt idx="276">
                  <c:v>0</c:v>
                </c:pt>
                <c:pt idx="277">
                  <c:v>-8</c:v>
                </c:pt>
                <c:pt idx="278">
                  <c:v>-3</c:v>
                </c:pt>
                <c:pt idx="279">
                  <c:v>-7</c:v>
                </c:pt>
                <c:pt idx="280">
                  <c:v>-2</c:v>
                </c:pt>
                <c:pt idx="281">
                  <c:v>-4</c:v>
                </c:pt>
                <c:pt idx="282">
                  <c:v>-5</c:v>
                </c:pt>
                <c:pt idx="283">
                  <c:v>2</c:v>
                </c:pt>
                <c:pt idx="284">
                  <c:v>-8</c:v>
                </c:pt>
                <c:pt idx="285">
                  <c:v>-1</c:v>
                </c:pt>
                <c:pt idx="286">
                  <c:v>-4</c:v>
                </c:pt>
                <c:pt idx="287">
                  <c:v>-6</c:v>
                </c:pt>
                <c:pt idx="288">
                  <c:v>4</c:v>
                </c:pt>
                <c:pt idx="289">
                  <c:v>-6</c:v>
                </c:pt>
                <c:pt idx="290">
                  <c:v>-4</c:v>
                </c:pt>
                <c:pt idx="291">
                  <c:v>-1</c:v>
                </c:pt>
                <c:pt idx="292">
                  <c:v>-3</c:v>
                </c:pt>
                <c:pt idx="293">
                  <c:v>-5</c:v>
                </c:pt>
                <c:pt idx="294">
                  <c:v>5</c:v>
                </c:pt>
                <c:pt idx="295">
                  <c:v>-2</c:v>
                </c:pt>
                <c:pt idx="296">
                  <c:v>-4</c:v>
                </c:pt>
                <c:pt idx="297">
                  <c:v>-5</c:v>
                </c:pt>
                <c:pt idx="298">
                  <c:v>-7</c:v>
                </c:pt>
                <c:pt idx="299">
                  <c:v>-5</c:v>
                </c:pt>
                <c:pt idx="300">
                  <c:v>-8</c:v>
                </c:pt>
                <c:pt idx="301">
                  <c:v>-1</c:v>
                </c:pt>
                <c:pt idx="302">
                  <c:v>-7</c:v>
                </c:pt>
                <c:pt idx="303">
                  <c:v>-6</c:v>
                </c:pt>
                <c:pt idx="304">
                  <c:v>-3</c:v>
                </c:pt>
                <c:pt idx="305">
                  <c:v>-9</c:v>
                </c:pt>
                <c:pt idx="306">
                  <c:v>-1</c:v>
                </c:pt>
                <c:pt idx="307">
                  <c:v>-1</c:v>
                </c:pt>
                <c:pt idx="308">
                  <c:v>0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-3</c:v>
                </c:pt>
                <c:pt idx="313">
                  <c:v>-1</c:v>
                </c:pt>
                <c:pt idx="314">
                  <c:v>0</c:v>
                </c:pt>
                <c:pt idx="315">
                  <c:v>5</c:v>
                </c:pt>
                <c:pt idx="316">
                  <c:v>4</c:v>
                </c:pt>
                <c:pt idx="317">
                  <c:v>-8</c:v>
                </c:pt>
                <c:pt idx="318">
                  <c:v>-5</c:v>
                </c:pt>
                <c:pt idx="319">
                  <c:v>2</c:v>
                </c:pt>
                <c:pt idx="320">
                  <c:v>-1</c:v>
                </c:pt>
                <c:pt idx="321">
                  <c:v>-5</c:v>
                </c:pt>
                <c:pt idx="322">
                  <c:v>-2</c:v>
                </c:pt>
                <c:pt idx="323">
                  <c:v>-2</c:v>
                </c:pt>
                <c:pt idx="324">
                  <c:v>-1</c:v>
                </c:pt>
                <c:pt idx="325">
                  <c:v>0</c:v>
                </c:pt>
                <c:pt idx="326">
                  <c:v>0</c:v>
                </c:pt>
                <c:pt idx="327">
                  <c:v>2</c:v>
                </c:pt>
                <c:pt idx="328">
                  <c:v>-4</c:v>
                </c:pt>
                <c:pt idx="329">
                  <c:v>-3</c:v>
                </c:pt>
                <c:pt idx="330">
                  <c:v>3</c:v>
                </c:pt>
                <c:pt idx="331">
                  <c:v>1</c:v>
                </c:pt>
                <c:pt idx="332">
                  <c:v>0</c:v>
                </c:pt>
                <c:pt idx="333">
                  <c:v>-4</c:v>
                </c:pt>
                <c:pt idx="334">
                  <c:v>-2</c:v>
                </c:pt>
                <c:pt idx="335">
                  <c:v>1</c:v>
                </c:pt>
                <c:pt idx="336">
                  <c:v>-2</c:v>
                </c:pt>
                <c:pt idx="337">
                  <c:v>-2</c:v>
                </c:pt>
                <c:pt idx="338">
                  <c:v>2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0</c:v>
                </c:pt>
                <c:pt idx="343">
                  <c:v>-2</c:v>
                </c:pt>
                <c:pt idx="344">
                  <c:v>-1</c:v>
                </c:pt>
                <c:pt idx="345">
                  <c:v>1</c:v>
                </c:pt>
                <c:pt idx="346">
                  <c:v>2</c:v>
                </c:pt>
                <c:pt idx="347">
                  <c:v>0</c:v>
                </c:pt>
                <c:pt idx="348">
                  <c:v>1</c:v>
                </c:pt>
                <c:pt idx="349">
                  <c:v>2</c:v>
                </c:pt>
                <c:pt idx="350">
                  <c:v>0</c:v>
                </c:pt>
                <c:pt idx="351">
                  <c:v>-2</c:v>
                </c:pt>
                <c:pt idx="352">
                  <c:v>1</c:v>
                </c:pt>
                <c:pt idx="353">
                  <c:v>-1</c:v>
                </c:pt>
                <c:pt idx="354">
                  <c:v>-1</c:v>
                </c:pt>
                <c:pt idx="355">
                  <c:v>2</c:v>
                </c:pt>
                <c:pt idx="356">
                  <c:v>-1</c:v>
                </c:pt>
                <c:pt idx="357">
                  <c:v>6</c:v>
                </c:pt>
                <c:pt idx="358">
                  <c:v>2</c:v>
                </c:pt>
                <c:pt idx="359">
                  <c:v>-1</c:v>
                </c:pt>
                <c:pt idx="360">
                  <c:v>2</c:v>
                </c:pt>
                <c:pt idx="361">
                  <c:v>-4</c:v>
                </c:pt>
                <c:pt idx="362">
                  <c:v>3</c:v>
                </c:pt>
                <c:pt idx="363">
                  <c:v>1</c:v>
                </c:pt>
                <c:pt idx="364">
                  <c:v>1</c:v>
                </c:pt>
                <c:pt idx="365">
                  <c:v>2</c:v>
                </c:pt>
                <c:pt idx="366">
                  <c:v>1</c:v>
                </c:pt>
                <c:pt idx="367">
                  <c:v>-2</c:v>
                </c:pt>
                <c:pt idx="368">
                  <c:v>4</c:v>
                </c:pt>
                <c:pt idx="369">
                  <c:v>4</c:v>
                </c:pt>
                <c:pt idx="370">
                  <c:v>2</c:v>
                </c:pt>
                <c:pt idx="371">
                  <c:v>5</c:v>
                </c:pt>
                <c:pt idx="372">
                  <c:v>7</c:v>
                </c:pt>
                <c:pt idx="373">
                  <c:v>-2</c:v>
                </c:pt>
                <c:pt idx="374">
                  <c:v>-2</c:v>
                </c:pt>
                <c:pt idx="375">
                  <c:v>9</c:v>
                </c:pt>
                <c:pt idx="376">
                  <c:v>0</c:v>
                </c:pt>
                <c:pt idx="377">
                  <c:v>6</c:v>
                </c:pt>
                <c:pt idx="378">
                  <c:v>0</c:v>
                </c:pt>
                <c:pt idx="379">
                  <c:v>3</c:v>
                </c:pt>
                <c:pt idx="380">
                  <c:v>3</c:v>
                </c:pt>
                <c:pt idx="381">
                  <c:v>6</c:v>
                </c:pt>
                <c:pt idx="382">
                  <c:v>3</c:v>
                </c:pt>
                <c:pt idx="383">
                  <c:v>3</c:v>
                </c:pt>
                <c:pt idx="384">
                  <c:v>0</c:v>
                </c:pt>
                <c:pt idx="385">
                  <c:v>1</c:v>
                </c:pt>
                <c:pt idx="386">
                  <c:v>0</c:v>
                </c:pt>
                <c:pt idx="387">
                  <c:v>4</c:v>
                </c:pt>
                <c:pt idx="388">
                  <c:v>14</c:v>
                </c:pt>
                <c:pt idx="389">
                  <c:v>0</c:v>
                </c:pt>
                <c:pt idx="390">
                  <c:v>1</c:v>
                </c:pt>
                <c:pt idx="391">
                  <c:v>0</c:v>
                </c:pt>
                <c:pt idx="392">
                  <c:v>1</c:v>
                </c:pt>
                <c:pt idx="393">
                  <c:v>4</c:v>
                </c:pt>
                <c:pt idx="394">
                  <c:v>8</c:v>
                </c:pt>
                <c:pt idx="395">
                  <c:v>1</c:v>
                </c:pt>
                <c:pt idx="396">
                  <c:v>-3</c:v>
                </c:pt>
                <c:pt idx="397">
                  <c:v>4</c:v>
                </c:pt>
                <c:pt idx="398">
                  <c:v>-3</c:v>
                </c:pt>
                <c:pt idx="399">
                  <c:v>2</c:v>
                </c:pt>
                <c:pt idx="400">
                  <c:v>3</c:v>
                </c:pt>
                <c:pt idx="401">
                  <c:v>0</c:v>
                </c:pt>
                <c:pt idx="402">
                  <c:v>-4</c:v>
                </c:pt>
                <c:pt idx="403">
                  <c:v>0</c:v>
                </c:pt>
                <c:pt idx="404">
                  <c:v>1</c:v>
                </c:pt>
                <c:pt idx="405">
                  <c:v>-9</c:v>
                </c:pt>
                <c:pt idx="406">
                  <c:v>-2</c:v>
                </c:pt>
                <c:pt idx="407">
                  <c:v>0</c:v>
                </c:pt>
                <c:pt idx="408">
                  <c:v>-3</c:v>
                </c:pt>
                <c:pt idx="409">
                  <c:v>-4</c:v>
                </c:pt>
                <c:pt idx="410">
                  <c:v>-1</c:v>
                </c:pt>
                <c:pt idx="411">
                  <c:v>1</c:v>
                </c:pt>
                <c:pt idx="412">
                  <c:v>0</c:v>
                </c:pt>
                <c:pt idx="413">
                  <c:v>1</c:v>
                </c:pt>
                <c:pt idx="414">
                  <c:v>1</c:v>
                </c:pt>
                <c:pt idx="415">
                  <c:v>-5</c:v>
                </c:pt>
                <c:pt idx="416">
                  <c:v>-6</c:v>
                </c:pt>
                <c:pt idx="417">
                  <c:v>2</c:v>
                </c:pt>
                <c:pt idx="418">
                  <c:v>-10</c:v>
                </c:pt>
                <c:pt idx="419">
                  <c:v>-2</c:v>
                </c:pt>
                <c:pt idx="420">
                  <c:v>-3</c:v>
                </c:pt>
                <c:pt idx="421">
                  <c:v>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lavoro'!$J$2:$J$578</c:f>
              <c:numCache>
                <c:formatCode>General</c:formatCode>
                <c:ptCount val="42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  <c:pt idx="408">
                  <c:v>103</c:v>
                </c:pt>
                <c:pt idx="409">
                  <c:v>99</c:v>
                </c:pt>
                <c:pt idx="410">
                  <c:v>98</c:v>
                </c:pt>
                <c:pt idx="411">
                  <c:v>99</c:v>
                </c:pt>
                <c:pt idx="412">
                  <c:v>99</c:v>
                </c:pt>
                <c:pt idx="413">
                  <c:v>100</c:v>
                </c:pt>
                <c:pt idx="414">
                  <c:v>101</c:v>
                </c:pt>
                <c:pt idx="415">
                  <c:v>96</c:v>
                </c:pt>
                <c:pt idx="416">
                  <c:v>90</c:v>
                </c:pt>
                <c:pt idx="417">
                  <c:v>92</c:v>
                </c:pt>
                <c:pt idx="418">
                  <c:v>82</c:v>
                </c:pt>
                <c:pt idx="419">
                  <c:v>80</c:v>
                </c:pt>
                <c:pt idx="420">
                  <c:v>77</c:v>
                </c:pt>
                <c:pt idx="421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lavoro'!$J$2:$J$578</c:f>
              <c:numCache>
                <c:formatCode>General</c:formatCode>
                <c:ptCount val="42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  <c:pt idx="408">
                  <c:v>103</c:v>
                </c:pt>
                <c:pt idx="409">
                  <c:v>99</c:v>
                </c:pt>
                <c:pt idx="410">
                  <c:v>98</c:v>
                </c:pt>
                <c:pt idx="411">
                  <c:v>99</c:v>
                </c:pt>
                <c:pt idx="412">
                  <c:v>99</c:v>
                </c:pt>
                <c:pt idx="413">
                  <c:v>100</c:v>
                </c:pt>
                <c:pt idx="414">
                  <c:v>101</c:v>
                </c:pt>
                <c:pt idx="415">
                  <c:v>96</c:v>
                </c:pt>
                <c:pt idx="416">
                  <c:v>90</c:v>
                </c:pt>
                <c:pt idx="417">
                  <c:v>92</c:v>
                </c:pt>
                <c:pt idx="418">
                  <c:v>82</c:v>
                </c:pt>
                <c:pt idx="419">
                  <c:v>80</c:v>
                </c:pt>
                <c:pt idx="420">
                  <c:v>77</c:v>
                </c:pt>
                <c:pt idx="421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lavoro'!$I$2:$I$578</c:f>
              <c:numCache>
                <c:formatCode>General</c:formatCode>
                <c:ptCount val="42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  <c:pt idx="394">
                  <c:v>831</c:v>
                </c:pt>
                <c:pt idx="395">
                  <c:v>824</c:v>
                </c:pt>
                <c:pt idx="396">
                  <c:v>836</c:v>
                </c:pt>
                <c:pt idx="397">
                  <c:v>849</c:v>
                </c:pt>
                <c:pt idx="398">
                  <c:v>842</c:v>
                </c:pt>
                <c:pt idx="399">
                  <c:v>848</c:v>
                </c:pt>
                <c:pt idx="400">
                  <c:v>845</c:v>
                </c:pt>
                <c:pt idx="401">
                  <c:v>855</c:v>
                </c:pt>
                <c:pt idx="402">
                  <c:v>850</c:v>
                </c:pt>
                <c:pt idx="403">
                  <c:v>823</c:v>
                </c:pt>
                <c:pt idx="404">
                  <c:v>809</c:v>
                </c:pt>
                <c:pt idx="405">
                  <c:v>793</c:v>
                </c:pt>
                <c:pt idx="406">
                  <c:v>801</c:v>
                </c:pt>
                <c:pt idx="407">
                  <c:v>786</c:v>
                </c:pt>
                <c:pt idx="408">
                  <c:v>792</c:v>
                </c:pt>
                <c:pt idx="409">
                  <c:v>772</c:v>
                </c:pt>
                <c:pt idx="410">
                  <c:v>732</c:v>
                </c:pt>
                <c:pt idx="411">
                  <c:v>697</c:v>
                </c:pt>
                <c:pt idx="412">
                  <c:v>696</c:v>
                </c:pt>
                <c:pt idx="413">
                  <c:v>666</c:v>
                </c:pt>
                <c:pt idx="414">
                  <c:v>657</c:v>
                </c:pt>
                <c:pt idx="415">
                  <c:v>660</c:v>
                </c:pt>
                <c:pt idx="416">
                  <c:v>646</c:v>
                </c:pt>
                <c:pt idx="417">
                  <c:v>604</c:v>
                </c:pt>
                <c:pt idx="418">
                  <c:v>574</c:v>
                </c:pt>
                <c:pt idx="419">
                  <c:v>543</c:v>
                </c:pt>
                <c:pt idx="420">
                  <c:v>531</c:v>
                </c:pt>
                <c:pt idx="421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lavoro'!$N$2:$N$578</c:f>
              <c:numCache>
                <c:formatCode>General</c:formatCode>
                <c:ptCount val="424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  <c:pt idx="380">
                  <c:v>231471</c:v>
                </c:pt>
                <c:pt idx="381">
                  <c:v>231484</c:v>
                </c:pt>
                <c:pt idx="382">
                  <c:v>232688</c:v>
                </c:pt>
                <c:pt idx="383">
                  <c:v>233064</c:v>
                </c:pt>
                <c:pt idx="384">
                  <c:v>233997</c:v>
                </c:pt>
                <c:pt idx="385">
                  <c:v>234360</c:v>
                </c:pt>
                <c:pt idx="386">
                  <c:v>234873</c:v>
                </c:pt>
                <c:pt idx="387">
                  <c:v>235288</c:v>
                </c:pt>
                <c:pt idx="388">
                  <c:v>235967</c:v>
                </c:pt>
                <c:pt idx="389">
                  <c:v>236808</c:v>
                </c:pt>
                <c:pt idx="390">
                  <c:v>237286</c:v>
                </c:pt>
                <c:pt idx="391">
                  <c:v>238541</c:v>
                </c:pt>
                <c:pt idx="392">
                  <c:v>239257</c:v>
                </c:pt>
                <c:pt idx="393">
                  <c:v>240121</c:v>
                </c:pt>
                <c:pt idx="394">
                  <c:v>240647</c:v>
                </c:pt>
                <c:pt idx="395">
                  <c:v>241765</c:v>
                </c:pt>
                <c:pt idx="396">
                  <c:v>243036</c:v>
                </c:pt>
                <c:pt idx="397">
                  <c:v>244370</c:v>
                </c:pt>
                <c:pt idx="398">
                  <c:v>245692</c:v>
                </c:pt>
                <c:pt idx="399">
                  <c:v>246715</c:v>
                </c:pt>
                <c:pt idx="400">
                  <c:v>247552</c:v>
                </c:pt>
                <c:pt idx="401">
                  <c:v>247996</c:v>
                </c:pt>
                <c:pt idx="402">
                  <c:v>249246</c:v>
                </c:pt>
                <c:pt idx="403">
                  <c:v>250625</c:v>
                </c:pt>
                <c:pt idx="404">
                  <c:v>252369</c:v>
                </c:pt>
                <c:pt idx="405">
                  <c:v>254160</c:v>
                </c:pt>
                <c:pt idx="406">
                  <c:v>255003</c:v>
                </c:pt>
                <c:pt idx="407">
                  <c:v>255944</c:v>
                </c:pt>
                <c:pt idx="408">
                  <c:v>256730</c:v>
                </c:pt>
                <c:pt idx="409">
                  <c:v>257900</c:v>
                </c:pt>
                <c:pt idx="410">
                  <c:v>260231</c:v>
                </c:pt>
                <c:pt idx="411">
                  <c:v>261985</c:v>
                </c:pt>
                <c:pt idx="412">
                  <c:v>263514</c:v>
                </c:pt>
                <c:pt idx="413">
                  <c:v>265178</c:v>
                </c:pt>
                <c:pt idx="414">
                  <c:v>265416</c:v>
                </c:pt>
                <c:pt idx="415">
                  <c:v>265917</c:v>
                </c:pt>
                <c:pt idx="416">
                  <c:v>266989</c:v>
                </c:pt>
                <c:pt idx="417">
                  <c:v>268591</c:v>
                </c:pt>
                <c:pt idx="418">
                  <c:v>270040</c:v>
                </c:pt>
                <c:pt idx="419">
                  <c:v>271339</c:v>
                </c:pt>
                <c:pt idx="420">
                  <c:v>272051</c:v>
                </c:pt>
                <c:pt idx="421">
                  <c:v>272734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lavoro'!$O$2:$O$578</c:f>
              <c:numCache>
                <c:formatCode>General</c:formatCode>
                <c:ptCount val="424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  <c:pt idx="380">
                  <c:v>6148</c:v>
                </c:pt>
                <c:pt idx="381">
                  <c:v>6148</c:v>
                </c:pt>
                <c:pt idx="382">
                  <c:v>6173</c:v>
                </c:pt>
                <c:pt idx="383">
                  <c:v>6189</c:v>
                </c:pt>
                <c:pt idx="384">
                  <c:v>6201</c:v>
                </c:pt>
                <c:pt idx="385">
                  <c:v>6213</c:v>
                </c:pt>
                <c:pt idx="386">
                  <c:v>6219</c:v>
                </c:pt>
                <c:pt idx="387">
                  <c:v>6239</c:v>
                </c:pt>
                <c:pt idx="388">
                  <c:v>6250</c:v>
                </c:pt>
                <c:pt idx="389">
                  <c:v>6259</c:v>
                </c:pt>
                <c:pt idx="390">
                  <c:v>6274</c:v>
                </c:pt>
                <c:pt idx="391">
                  <c:v>6285</c:v>
                </c:pt>
                <c:pt idx="392">
                  <c:v>6304</c:v>
                </c:pt>
                <c:pt idx="393">
                  <c:v>6314</c:v>
                </c:pt>
                <c:pt idx="394">
                  <c:v>6323</c:v>
                </c:pt>
                <c:pt idx="395">
                  <c:v>6342</c:v>
                </c:pt>
                <c:pt idx="396">
                  <c:v>6369</c:v>
                </c:pt>
                <c:pt idx="397">
                  <c:v>6392</c:v>
                </c:pt>
                <c:pt idx="398">
                  <c:v>6413</c:v>
                </c:pt>
                <c:pt idx="399">
                  <c:v>6435</c:v>
                </c:pt>
                <c:pt idx="400">
                  <c:v>6445</c:v>
                </c:pt>
                <c:pt idx="401">
                  <c:v>6455</c:v>
                </c:pt>
                <c:pt idx="402">
                  <c:v>6484</c:v>
                </c:pt>
                <c:pt idx="403">
                  <c:v>6513</c:v>
                </c:pt>
                <c:pt idx="404">
                  <c:v>6525</c:v>
                </c:pt>
                <c:pt idx="405">
                  <c:v>6543</c:v>
                </c:pt>
                <c:pt idx="406">
                  <c:v>6568</c:v>
                </c:pt>
                <c:pt idx="407">
                  <c:v>6577</c:v>
                </c:pt>
                <c:pt idx="408">
                  <c:v>6585</c:v>
                </c:pt>
                <c:pt idx="409">
                  <c:v>6609</c:v>
                </c:pt>
                <c:pt idx="410">
                  <c:v>6637</c:v>
                </c:pt>
                <c:pt idx="411">
                  <c:v>6657</c:v>
                </c:pt>
                <c:pt idx="412">
                  <c:v>6673</c:v>
                </c:pt>
                <c:pt idx="413">
                  <c:v>6691</c:v>
                </c:pt>
                <c:pt idx="414">
                  <c:v>6693</c:v>
                </c:pt>
                <c:pt idx="415">
                  <c:v>6700</c:v>
                </c:pt>
                <c:pt idx="416">
                  <c:v>6723</c:v>
                </c:pt>
                <c:pt idx="417">
                  <c:v>6741</c:v>
                </c:pt>
                <c:pt idx="418">
                  <c:v>6756</c:v>
                </c:pt>
                <c:pt idx="419">
                  <c:v>6769</c:v>
                </c:pt>
                <c:pt idx="420">
                  <c:v>6782</c:v>
                </c:pt>
                <c:pt idx="421">
                  <c:v>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lavoro'!$BB$2:$BB$578</c:f>
              <c:numCache>
                <c:formatCode>0.0%</c:formatCode>
                <c:ptCount val="424"/>
                <c:pt idx="0">
                  <c:v>1.1825348696179502E-2</c:v>
                </c:pt>
                <c:pt idx="1">
                  <c:v>1.1800302571860818E-2</c:v>
                </c:pt>
                <c:pt idx="2">
                  <c:v>1.1789600967351875E-2</c:v>
                </c:pt>
                <c:pt idx="3">
                  <c:v>1.1151295961422544E-2</c:v>
                </c:pt>
                <c:pt idx="4">
                  <c:v>1.1380652890086853E-2</c:v>
                </c:pt>
                <c:pt idx="5">
                  <c:v>1.2169783318492134E-2</c:v>
                </c:pt>
                <c:pt idx="6">
                  <c:v>1.2073027090694936E-2</c:v>
                </c:pt>
                <c:pt idx="7">
                  <c:v>1.197429906542056E-2</c:v>
                </c:pt>
                <c:pt idx="8">
                  <c:v>1.2742542716478424E-2</c:v>
                </c:pt>
                <c:pt idx="9">
                  <c:v>1.4634146341463415E-2</c:v>
                </c:pt>
                <c:pt idx="10">
                  <c:v>1.3989927252378288E-2</c:v>
                </c:pt>
                <c:pt idx="11">
                  <c:v>1.3599777962808771E-2</c:v>
                </c:pt>
                <c:pt idx="12">
                  <c:v>1.3168724279835391E-2</c:v>
                </c:pt>
                <c:pt idx="13">
                  <c:v>1.4126596033686498E-2</c:v>
                </c:pt>
                <c:pt idx="14">
                  <c:v>1.395224040783472E-2</c:v>
                </c:pt>
                <c:pt idx="15">
                  <c:v>1.4869888475836431E-2</c:v>
                </c:pt>
                <c:pt idx="16">
                  <c:v>1.5873015873015872E-2</c:v>
                </c:pt>
                <c:pt idx="17">
                  <c:v>1.5818613234906406E-2</c:v>
                </c:pt>
                <c:pt idx="18">
                  <c:v>1.5893694632621157E-2</c:v>
                </c:pt>
                <c:pt idx="19">
                  <c:v>1.264516129032258E-2</c:v>
                </c:pt>
                <c:pt idx="20">
                  <c:v>1.3523858127073234E-2</c:v>
                </c:pt>
                <c:pt idx="21">
                  <c:v>1.3360221830098312E-2</c:v>
                </c:pt>
                <c:pt idx="22">
                  <c:v>1.4992503748125937E-2</c:v>
                </c:pt>
                <c:pt idx="23">
                  <c:v>1.549053356282272E-2</c:v>
                </c:pt>
                <c:pt idx="24">
                  <c:v>1.5399657785382548E-2</c:v>
                </c:pt>
                <c:pt idx="25">
                  <c:v>1.6731328806983511E-2</c:v>
                </c:pt>
                <c:pt idx="26">
                  <c:v>1.7249640632486823E-2</c:v>
                </c:pt>
                <c:pt idx="27">
                  <c:v>1.8448438978240302E-2</c:v>
                </c:pt>
                <c:pt idx="28">
                  <c:v>1.8792576932111817E-2</c:v>
                </c:pt>
                <c:pt idx="29">
                  <c:v>1.8177580983453741E-2</c:v>
                </c:pt>
                <c:pt idx="30">
                  <c:v>1.8531387537641882E-2</c:v>
                </c:pt>
                <c:pt idx="31">
                  <c:v>1.8620689655172412E-2</c:v>
                </c:pt>
                <c:pt idx="32">
                  <c:v>1.9851116625310174E-2</c:v>
                </c:pt>
                <c:pt idx="33">
                  <c:v>2.0726543347448185E-2</c:v>
                </c:pt>
                <c:pt idx="34">
                  <c:v>2.1467688937568456E-2</c:v>
                </c:pt>
                <c:pt idx="35">
                  <c:v>2.1372088053002777E-2</c:v>
                </c:pt>
                <c:pt idx="36">
                  <c:v>2.0992366412213741E-2</c:v>
                </c:pt>
                <c:pt idx="37">
                  <c:v>2.3924449108079747E-2</c:v>
                </c:pt>
                <c:pt idx="38">
                  <c:v>2.4128686327077747E-2</c:v>
                </c:pt>
                <c:pt idx="39">
                  <c:v>2.4360535931790498E-2</c:v>
                </c:pt>
                <c:pt idx="40">
                  <c:v>2.5039745627980923E-2</c:v>
                </c:pt>
                <c:pt idx="41">
                  <c:v>2.5116822429906541E-2</c:v>
                </c:pt>
                <c:pt idx="42">
                  <c:v>2.5868725868725868E-2</c:v>
                </c:pt>
                <c:pt idx="43">
                  <c:v>2.6140049608853272E-2</c:v>
                </c:pt>
                <c:pt idx="44">
                  <c:v>2.8646814926498305E-2</c:v>
                </c:pt>
                <c:pt idx="45">
                  <c:v>2.9351662641649637E-2</c:v>
                </c:pt>
                <c:pt idx="46">
                  <c:v>3.1244290151653573E-2</c:v>
                </c:pt>
                <c:pt idx="47">
                  <c:v>3.3578739450529721E-2</c:v>
                </c:pt>
                <c:pt idx="48">
                  <c:v>3.3750869867780101E-2</c:v>
                </c:pt>
                <c:pt idx="49">
                  <c:v>3.4895655148819704E-2</c:v>
                </c:pt>
                <c:pt idx="50">
                  <c:v>3.4719892653471987E-2</c:v>
                </c:pt>
                <c:pt idx="51">
                  <c:v>3.5945005797581579E-2</c:v>
                </c:pt>
                <c:pt idx="52">
                  <c:v>3.8893409275834012E-2</c:v>
                </c:pt>
                <c:pt idx="53">
                  <c:v>3.9461020211742061E-2</c:v>
                </c:pt>
                <c:pt idx="54">
                  <c:v>3.978612989463752E-2</c:v>
                </c:pt>
                <c:pt idx="55">
                  <c:v>3.835446953294154E-2</c:v>
                </c:pt>
                <c:pt idx="56">
                  <c:v>4.0754257907542578E-2</c:v>
                </c:pt>
                <c:pt idx="57">
                  <c:v>4.2196618285201257E-2</c:v>
                </c:pt>
                <c:pt idx="58">
                  <c:v>4.5541635961680177E-2</c:v>
                </c:pt>
                <c:pt idx="59">
                  <c:v>4.4473229706390331E-2</c:v>
                </c:pt>
                <c:pt idx="60">
                  <c:v>4.4956448440573192E-2</c:v>
                </c:pt>
                <c:pt idx="61">
                  <c:v>4.4954632939235635E-2</c:v>
                </c:pt>
                <c:pt idx="62">
                  <c:v>4.3701106015646078E-2</c:v>
                </c:pt>
                <c:pt idx="63">
                  <c:v>4.5023696682464455E-2</c:v>
                </c:pt>
                <c:pt idx="64">
                  <c:v>4.5957557609686242E-2</c:v>
                </c:pt>
                <c:pt idx="65">
                  <c:v>4.9814316813932641E-2</c:v>
                </c:pt>
                <c:pt idx="66">
                  <c:v>4.9456725365305355E-2</c:v>
                </c:pt>
                <c:pt idx="67">
                  <c:v>4.9270072992700732E-2</c:v>
                </c:pt>
                <c:pt idx="68">
                  <c:v>4.8236820379761763E-2</c:v>
                </c:pt>
                <c:pt idx="69">
                  <c:v>4.7176308539944901E-2</c:v>
                </c:pt>
                <c:pt idx="70">
                  <c:v>4.6904523730132264E-2</c:v>
                </c:pt>
                <c:pt idx="71">
                  <c:v>4.5836023240800515E-2</c:v>
                </c:pt>
                <c:pt idx="72">
                  <c:v>4.6497080900750623E-2</c:v>
                </c:pt>
                <c:pt idx="73">
                  <c:v>4.7350392907515616E-2</c:v>
                </c:pt>
                <c:pt idx="74">
                  <c:v>4.8192771084337352E-2</c:v>
                </c:pt>
                <c:pt idx="75">
                  <c:v>4.8639042185015434E-2</c:v>
                </c:pt>
                <c:pt idx="76">
                  <c:v>4.6942940811074627E-2</c:v>
                </c:pt>
                <c:pt idx="77">
                  <c:v>4.598092643051771E-2</c:v>
                </c:pt>
                <c:pt idx="78">
                  <c:v>4.5802147738366418E-2</c:v>
                </c:pt>
                <c:pt idx="79">
                  <c:v>4.686265212581002E-2</c:v>
                </c:pt>
                <c:pt idx="80">
                  <c:v>4.6794677955851224E-2</c:v>
                </c:pt>
                <c:pt idx="81">
                  <c:v>4.6990572878897754E-2</c:v>
                </c:pt>
                <c:pt idx="82">
                  <c:v>4.6414369943781709E-2</c:v>
                </c:pt>
                <c:pt idx="83">
                  <c:v>4.4528597545050924E-2</c:v>
                </c:pt>
                <c:pt idx="84">
                  <c:v>4.2957659548203929E-2</c:v>
                </c:pt>
                <c:pt idx="85">
                  <c:v>4.3617210155648935E-2</c:v>
                </c:pt>
                <c:pt idx="86">
                  <c:v>4.437446321213856E-2</c:v>
                </c:pt>
                <c:pt idx="87">
                  <c:v>4.5293315143246929E-2</c:v>
                </c:pt>
                <c:pt idx="88">
                  <c:v>4.7181211579887562E-2</c:v>
                </c:pt>
                <c:pt idx="89">
                  <c:v>4.8128342245989303E-2</c:v>
                </c:pt>
                <c:pt idx="90">
                  <c:v>4.8639815437854464E-2</c:v>
                </c:pt>
                <c:pt idx="91">
                  <c:v>4.9820755584152956E-2</c:v>
                </c:pt>
                <c:pt idx="92">
                  <c:v>4.949022010239356E-2</c:v>
                </c:pt>
                <c:pt idx="93">
                  <c:v>4.8875486870209824E-2</c:v>
                </c:pt>
                <c:pt idx="94">
                  <c:v>4.9027081243731195E-2</c:v>
                </c:pt>
                <c:pt idx="95">
                  <c:v>4.8044478527607362E-2</c:v>
                </c:pt>
                <c:pt idx="96">
                  <c:v>4.758776731625429E-2</c:v>
                </c:pt>
                <c:pt idx="97">
                  <c:v>4.5654813529921942E-2</c:v>
                </c:pt>
                <c:pt idx="98">
                  <c:v>4.4057241287928976E-2</c:v>
                </c:pt>
                <c:pt idx="99">
                  <c:v>4.563333439928368E-2</c:v>
                </c:pt>
                <c:pt idx="100">
                  <c:v>4.6138601597820031E-2</c:v>
                </c:pt>
                <c:pt idx="101">
                  <c:v>4.6066577101059859E-2</c:v>
                </c:pt>
                <c:pt idx="102">
                  <c:v>4.5108913155337028E-2</c:v>
                </c:pt>
                <c:pt idx="103">
                  <c:v>4.3518569013470031E-2</c:v>
                </c:pt>
                <c:pt idx="104">
                  <c:v>4.3250566686641831E-2</c:v>
                </c:pt>
                <c:pt idx="105">
                  <c:v>4.1810022438294688E-2</c:v>
                </c:pt>
                <c:pt idx="106">
                  <c:v>4.0763748434941731E-2</c:v>
                </c:pt>
                <c:pt idx="107">
                  <c:v>4.0122810690112344E-2</c:v>
                </c:pt>
                <c:pt idx="108">
                  <c:v>3.875500660088161E-2</c:v>
                </c:pt>
                <c:pt idx="109">
                  <c:v>3.7998624484181572E-2</c:v>
                </c:pt>
                <c:pt idx="110">
                  <c:v>3.6612326700964898E-2</c:v>
                </c:pt>
                <c:pt idx="111">
                  <c:v>3.5556532688425638E-2</c:v>
                </c:pt>
                <c:pt idx="112">
                  <c:v>3.4894256906556648E-2</c:v>
                </c:pt>
                <c:pt idx="113">
                  <c:v>3.4595042255641931E-2</c:v>
                </c:pt>
                <c:pt idx="114">
                  <c:v>3.3965942108941119E-2</c:v>
                </c:pt>
                <c:pt idx="115">
                  <c:v>3.3115437109403061E-2</c:v>
                </c:pt>
                <c:pt idx="116">
                  <c:v>3.199943860634024E-2</c:v>
                </c:pt>
                <c:pt idx="117">
                  <c:v>3.059436097262162E-2</c:v>
                </c:pt>
                <c:pt idx="118">
                  <c:v>2.9651114610093645E-2</c:v>
                </c:pt>
                <c:pt idx="119">
                  <c:v>2.8704245497691957E-2</c:v>
                </c:pt>
                <c:pt idx="120">
                  <c:v>2.8186352880987402E-2</c:v>
                </c:pt>
                <c:pt idx="121">
                  <c:v>2.7839713594824608E-2</c:v>
                </c:pt>
                <c:pt idx="122">
                  <c:v>2.6688176999308595E-2</c:v>
                </c:pt>
                <c:pt idx="123">
                  <c:v>2.5748107198654009E-2</c:v>
                </c:pt>
                <c:pt idx="124">
                  <c:v>2.4844537443635614E-2</c:v>
                </c:pt>
                <c:pt idx="125">
                  <c:v>2.3791295303855431E-2</c:v>
                </c:pt>
                <c:pt idx="126">
                  <c:v>2.2918529240637461E-2</c:v>
                </c:pt>
                <c:pt idx="127">
                  <c:v>2.2101302298255677E-2</c:v>
                </c:pt>
                <c:pt idx="128">
                  <c:v>2.1986824478296297E-2</c:v>
                </c:pt>
                <c:pt idx="129">
                  <c:v>2.1385357895452383E-2</c:v>
                </c:pt>
                <c:pt idx="130">
                  <c:v>2.1155191903967273E-2</c:v>
                </c:pt>
                <c:pt idx="131">
                  <c:v>2.0420077752862659E-2</c:v>
                </c:pt>
                <c:pt idx="132">
                  <c:v>1.9341068014561456E-2</c:v>
                </c:pt>
                <c:pt idx="133">
                  <c:v>1.8596055930319714E-2</c:v>
                </c:pt>
                <c:pt idx="134">
                  <c:v>1.821204757641642E-2</c:v>
                </c:pt>
                <c:pt idx="135">
                  <c:v>1.8026901294498382E-2</c:v>
                </c:pt>
                <c:pt idx="136">
                  <c:v>1.7583020538464417E-2</c:v>
                </c:pt>
                <c:pt idx="137">
                  <c:v>1.6872600177217683E-2</c:v>
                </c:pt>
                <c:pt idx="138">
                  <c:v>1.5950711085135398E-2</c:v>
                </c:pt>
                <c:pt idx="139">
                  <c:v>1.5363448750286631E-2</c:v>
                </c:pt>
                <c:pt idx="140">
                  <c:v>1.48679795072668E-2</c:v>
                </c:pt>
                <c:pt idx="141">
                  <c:v>1.483514533473719E-2</c:v>
                </c:pt>
                <c:pt idx="142">
                  <c:v>1.4871241108946219E-2</c:v>
                </c:pt>
                <c:pt idx="143">
                  <c:v>1.4345119174836222E-2</c:v>
                </c:pt>
                <c:pt idx="144">
                  <c:v>1.3835263835263836E-2</c:v>
                </c:pt>
                <c:pt idx="145">
                  <c:v>1.3439238936240426E-2</c:v>
                </c:pt>
                <c:pt idx="146">
                  <c:v>1.3194577694504328E-2</c:v>
                </c:pt>
                <c:pt idx="147">
                  <c:v>1.3313243528909079E-2</c:v>
                </c:pt>
                <c:pt idx="148">
                  <c:v>1.3401624709873237E-2</c:v>
                </c:pt>
                <c:pt idx="149">
                  <c:v>1.372609842022467E-2</c:v>
                </c:pt>
                <c:pt idx="150">
                  <c:v>1.3828469992658418E-2</c:v>
                </c:pt>
                <c:pt idx="151">
                  <c:v>1.35470247441659E-2</c:v>
                </c:pt>
                <c:pt idx="152">
                  <c:v>1.3241638545982658E-2</c:v>
                </c:pt>
                <c:pt idx="153">
                  <c:v>1.3179832429352299E-2</c:v>
                </c:pt>
                <c:pt idx="154">
                  <c:v>1.3361256544502619E-2</c:v>
                </c:pt>
                <c:pt idx="155">
                  <c:v>1.3682455177271173E-2</c:v>
                </c:pt>
                <c:pt idx="156">
                  <c:v>1.3957810043088485E-2</c:v>
                </c:pt>
                <c:pt idx="157">
                  <c:v>1.3947786241131901E-2</c:v>
                </c:pt>
                <c:pt idx="158">
                  <c:v>1.3675078552654981E-2</c:v>
                </c:pt>
                <c:pt idx="159">
                  <c:v>1.3873598269697295E-2</c:v>
                </c:pt>
                <c:pt idx="160">
                  <c:v>1.3839571987787487E-2</c:v>
                </c:pt>
                <c:pt idx="161">
                  <c:v>1.3741276499689621E-2</c:v>
                </c:pt>
                <c:pt idx="162">
                  <c:v>1.3631946693813336E-2</c:v>
                </c:pt>
                <c:pt idx="163">
                  <c:v>1.3735612265372758E-2</c:v>
                </c:pt>
                <c:pt idx="164">
                  <c:v>1.3903455694500471E-2</c:v>
                </c:pt>
                <c:pt idx="165">
                  <c:v>1.3908953172897361E-2</c:v>
                </c:pt>
                <c:pt idx="166">
                  <c:v>1.3883231794507371E-2</c:v>
                </c:pt>
                <c:pt idx="167">
                  <c:v>1.374684666257585E-2</c:v>
                </c:pt>
                <c:pt idx="168">
                  <c:v>1.3563584541872746E-2</c:v>
                </c:pt>
                <c:pt idx="169">
                  <c:v>1.3501312857722669E-2</c:v>
                </c:pt>
                <c:pt idx="170">
                  <c:v>1.3515617956346766E-2</c:v>
                </c:pt>
                <c:pt idx="171">
                  <c:v>1.3481819358178054E-2</c:v>
                </c:pt>
                <c:pt idx="172">
                  <c:v>1.3377659149391851E-2</c:v>
                </c:pt>
                <c:pt idx="173">
                  <c:v>1.3112911905289482E-2</c:v>
                </c:pt>
                <c:pt idx="174">
                  <c:v>1.3020772163891041E-2</c:v>
                </c:pt>
                <c:pt idx="175">
                  <c:v>1.2934813814722565E-2</c:v>
                </c:pt>
                <c:pt idx="176">
                  <c:v>1.2778223071706023E-2</c:v>
                </c:pt>
                <c:pt idx="177">
                  <c:v>1.2752895427788452E-2</c:v>
                </c:pt>
                <c:pt idx="178">
                  <c:v>1.2643704362229972E-2</c:v>
                </c:pt>
                <c:pt idx="179">
                  <c:v>1.2465781317164771E-2</c:v>
                </c:pt>
                <c:pt idx="180">
                  <c:v>1.2126020793880102E-2</c:v>
                </c:pt>
                <c:pt idx="181">
                  <c:v>1.177336276674025E-2</c:v>
                </c:pt>
                <c:pt idx="182">
                  <c:v>1.1470820684408399E-2</c:v>
                </c:pt>
                <c:pt idx="183">
                  <c:v>1.1234138850723349E-2</c:v>
                </c:pt>
                <c:pt idx="184">
                  <c:v>1.1251634774857711E-2</c:v>
                </c:pt>
                <c:pt idx="185">
                  <c:v>1.1091525030285885E-2</c:v>
                </c:pt>
                <c:pt idx="186">
                  <c:v>1.0883745738400882E-2</c:v>
                </c:pt>
                <c:pt idx="187">
                  <c:v>1.0557020813026776E-2</c:v>
                </c:pt>
                <c:pt idx="188">
                  <c:v>1.017524831601781E-2</c:v>
                </c:pt>
                <c:pt idx="189">
                  <c:v>9.9659526173925383E-3</c:v>
                </c:pt>
                <c:pt idx="190">
                  <c:v>9.7206719697076737E-3</c:v>
                </c:pt>
                <c:pt idx="191">
                  <c:v>9.6668356426720739E-3</c:v>
                </c:pt>
                <c:pt idx="192">
                  <c:v>9.3643189331540314E-3</c:v>
                </c:pt>
                <c:pt idx="193">
                  <c:v>8.9077235120686403E-3</c:v>
                </c:pt>
                <c:pt idx="194">
                  <c:v>8.5695862886619387E-3</c:v>
                </c:pt>
                <c:pt idx="195">
                  <c:v>8.4575945606058505E-3</c:v>
                </c:pt>
                <c:pt idx="196">
                  <c:v>8.3364884865590478E-3</c:v>
                </c:pt>
                <c:pt idx="197">
                  <c:v>8.1993083763311006E-3</c:v>
                </c:pt>
                <c:pt idx="198">
                  <c:v>8.2149018319231087E-3</c:v>
                </c:pt>
                <c:pt idx="199">
                  <c:v>7.9276896544672494E-3</c:v>
                </c:pt>
                <c:pt idx="200">
                  <c:v>7.575500220810545E-3</c:v>
                </c:pt>
                <c:pt idx="201">
                  <c:v>7.2799918734974432E-3</c:v>
                </c:pt>
                <c:pt idx="202">
                  <c:v>6.9815333715944772E-3</c:v>
                </c:pt>
                <c:pt idx="203">
                  <c:v>6.7775392215589014E-3</c:v>
                </c:pt>
                <c:pt idx="204">
                  <c:v>6.638029397946171E-3</c:v>
                </c:pt>
                <c:pt idx="205">
                  <c:v>6.5929505629108041E-3</c:v>
                </c:pt>
                <c:pt idx="206">
                  <c:v>6.3595232693154672E-3</c:v>
                </c:pt>
                <c:pt idx="207">
                  <c:v>6.2900609058751562E-3</c:v>
                </c:pt>
                <c:pt idx="208">
                  <c:v>6.15857333006642E-3</c:v>
                </c:pt>
                <c:pt idx="209">
                  <c:v>5.9899595611760904E-3</c:v>
                </c:pt>
                <c:pt idx="210">
                  <c:v>5.7065842674468292E-3</c:v>
                </c:pt>
                <c:pt idx="211">
                  <c:v>5.6240905098388812E-3</c:v>
                </c:pt>
                <c:pt idx="212">
                  <c:v>5.6065239551478085E-3</c:v>
                </c:pt>
                <c:pt idx="213">
                  <c:v>5.5272717803153603E-3</c:v>
                </c:pt>
                <c:pt idx="214">
                  <c:v>5.2743916284440865E-3</c:v>
                </c:pt>
                <c:pt idx="215">
                  <c:v>5.1324813672826933E-3</c:v>
                </c:pt>
                <c:pt idx="216">
                  <c:v>5.0895503156809692E-3</c:v>
                </c:pt>
                <c:pt idx="217">
                  <c:v>5.0252868841937724E-3</c:v>
                </c:pt>
                <c:pt idx="218">
                  <c:v>4.9875949561347414E-3</c:v>
                </c:pt>
                <c:pt idx="219">
                  <c:v>5.0285845394925531E-3</c:v>
                </c:pt>
                <c:pt idx="220">
                  <c:v>4.9333959796314872E-3</c:v>
                </c:pt>
                <c:pt idx="221">
                  <c:v>4.8990789731530471E-3</c:v>
                </c:pt>
                <c:pt idx="222">
                  <c:v>4.8531772259465585E-3</c:v>
                </c:pt>
                <c:pt idx="223">
                  <c:v>4.838790553076267E-3</c:v>
                </c:pt>
                <c:pt idx="224">
                  <c:v>4.8878235139892881E-3</c:v>
                </c:pt>
                <c:pt idx="225">
                  <c:v>4.9189400958913479E-3</c:v>
                </c:pt>
                <c:pt idx="226">
                  <c:v>5.1137420194632124E-3</c:v>
                </c:pt>
                <c:pt idx="227">
                  <c:v>5.1751395682031517E-3</c:v>
                </c:pt>
                <c:pt idx="228">
                  <c:v>5.2240181918751152E-3</c:v>
                </c:pt>
                <c:pt idx="229">
                  <c:v>5.1865760646854107E-3</c:v>
                </c:pt>
                <c:pt idx="230">
                  <c:v>5.1533846846517966E-3</c:v>
                </c:pt>
                <c:pt idx="231">
                  <c:v>5.1653142787937509E-3</c:v>
                </c:pt>
                <c:pt idx="232">
                  <c:v>5.2822315619365772E-3</c:v>
                </c:pt>
                <c:pt idx="233">
                  <c:v>5.4412780396985074E-3</c:v>
                </c:pt>
                <c:pt idx="234">
                  <c:v>5.5902329363371117E-3</c:v>
                </c:pt>
                <c:pt idx="235">
                  <c:v>5.5409740449110529E-3</c:v>
                </c:pt>
                <c:pt idx="236">
                  <c:v>5.5116152407113598E-3</c:v>
                </c:pt>
                <c:pt idx="237">
                  <c:v>5.4178837275040042E-3</c:v>
                </c:pt>
                <c:pt idx="238">
                  <c:v>5.5068014856647415E-3</c:v>
                </c:pt>
                <c:pt idx="239">
                  <c:v>5.6684784825022866E-3</c:v>
                </c:pt>
                <c:pt idx="240">
                  <c:v>5.8509712960278341E-3</c:v>
                </c:pt>
                <c:pt idx="241">
                  <c:v>5.8509712960278341E-3</c:v>
                </c:pt>
                <c:pt idx="242">
                  <c:v>5.9211017499124184E-3</c:v>
                </c:pt>
                <c:pt idx="243">
                  <c:v>5.9234343376756652E-3</c:v>
                </c:pt>
                <c:pt idx="244">
                  <c:v>5.9334076896510723E-3</c:v>
                </c:pt>
                <c:pt idx="245">
                  <c:v>5.9333149441851826E-3</c:v>
                </c:pt>
                <c:pt idx="246">
                  <c:v>6.3082124305928709E-3</c:v>
                </c:pt>
                <c:pt idx="247">
                  <c:v>6.5881435691810767E-3</c:v>
                </c:pt>
                <c:pt idx="248">
                  <c:v>6.8866857409009248E-3</c:v>
                </c:pt>
                <c:pt idx="249">
                  <c:v>7.0693591256493112E-3</c:v>
                </c:pt>
                <c:pt idx="250">
                  <c:v>7.025017384590956E-3</c:v>
                </c:pt>
                <c:pt idx="251">
                  <c:v>7.1522445122679731E-3</c:v>
                </c:pt>
                <c:pt idx="252">
                  <c:v>7.0994297798421509E-3</c:v>
                </c:pt>
                <c:pt idx="253">
                  <c:v>7.0728790746808091E-3</c:v>
                </c:pt>
                <c:pt idx="254">
                  <c:v>7.2762357606997981E-3</c:v>
                </c:pt>
                <c:pt idx="255">
                  <c:v>7.3552367698340041E-3</c:v>
                </c:pt>
                <c:pt idx="256">
                  <c:v>7.4269248332222357E-3</c:v>
                </c:pt>
                <c:pt idx="257">
                  <c:v>7.303110333223943E-3</c:v>
                </c:pt>
                <c:pt idx="258">
                  <c:v>7.2358451042965092E-3</c:v>
                </c:pt>
                <c:pt idx="259">
                  <c:v>7.218306241137667E-3</c:v>
                </c:pt>
                <c:pt idx="260">
                  <c:v>7.155314828737872E-3</c:v>
                </c:pt>
                <c:pt idx="261">
                  <c:v>7.3127816031163233E-3</c:v>
                </c:pt>
                <c:pt idx="262">
                  <c:v>7.2551696243490574E-3</c:v>
                </c:pt>
                <c:pt idx="263">
                  <c:v>7.3137162318287303E-3</c:v>
                </c:pt>
                <c:pt idx="264">
                  <c:v>7.0926230734699985E-3</c:v>
                </c:pt>
                <c:pt idx="265">
                  <c:v>6.9953331347433227E-3</c:v>
                </c:pt>
                <c:pt idx="266">
                  <c:v>6.9772609436338047E-3</c:v>
                </c:pt>
                <c:pt idx="267">
                  <c:v>6.9507211066137465E-3</c:v>
                </c:pt>
                <c:pt idx="268">
                  <c:v>6.9779374037968189E-3</c:v>
                </c:pt>
                <c:pt idx="269">
                  <c:v>6.916847046233918E-3</c:v>
                </c:pt>
                <c:pt idx="270">
                  <c:v>6.7484811076416627E-3</c:v>
                </c:pt>
                <c:pt idx="271">
                  <c:v>6.5935865450377123E-3</c:v>
                </c:pt>
                <c:pt idx="272">
                  <c:v>6.4128698671859635E-3</c:v>
                </c:pt>
                <c:pt idx="273">
                  <c:v>6.2199563696076609E-3</c:v>
                </c:pt>
                <c:pt idx="274">
                  <c:v>6.2351671034295798E-3</c:v>
                </c:pt>
                <c:pt idx="275">
                  <c:v>6.3414426071007092E-3</c:v>
                </c:pt>
                <c:pt idx="276">
                  <c:v>6.191745911890323E-3</c:v>
                </c:pt>
                <c:pt idx="277">
                  <c:v>5.9856025804388814E-3</c:v>
                </c:pt>
                <c:pt idx="278">
                  <c:v>5.6667555019426869E-3</c:v>
                </c:pt>
                <c:pt idx="279">
                  <c:v>5.4223664456691002E-3</c:v>
                </c:pt>
                <c:pt idx="280">
                  <c:v>5.2709059921145392E-3</c:v>
                </c:pt>
                <c:pt idx="281">
                  <c:v>5.1430080573792898E-3</c:v>
                </c:pt>
                <c:pt idx="282">
                  <c:v>5.1705973680319381E-3</c:v>
                </c:pt>
                <c:pt idx="283">
                  <c:v>5.0250793796880033E-3</c:v>
                </c:pt>
                <c:pt idx="284">
                  <c:v>4.7908148515260398E-3</c:v>
                </c:pt>
                <c:pt idx="285">
                  <c:v>4.6082738422112395E-3</c:v>
                </c:pt>
                <c:pt idx="286">
                  <c:v>4.3862651933197321E-3</c:v>
                </c:pt>
                <c:pt idx="287">
                  <c:v>4.3114045071704988E-3</c:v>
                </c:pt>
                <c:pt idx="288">
                  <c:v>4.22621617322942E-3</c:v>
                </c:pt>
                <c:pt idx="289">
                  <c:v>4.1751000662570226E-3</c:v>
                </c:pt>
                <c:pt idx="290">
                  <c:v>4.0495549566280887E-3</c:v>
                </c:pt>
                <c:pt idx="291">
                  <c:v>3.7945863900834811E-3</c:v>
                </c:pt>
                <c:pt idx="292">
                  <c:v>3.6427408920206841E-3</c:v>
                </c:pt>
                <c:pt idx="293">
                  <c:v>3.4997121059450122E-3</c:v>
                </c:pt>
                <c:pt idx="294">
                  <c:v>3.4403154670475267E-3</c:v>
                </c:pt>
                <c:pt idx="295">
                  <c:v>3.2302639843511654E-3</c:v>
                </c:pt>
                <c:pt idx="296">
                  <c:v>3.1307385676535137E-3</c:v>
                </c:pt>
                <c:pt idx="297">
                  <c:v>2.9869165899070837E-3</c:v>
                </c:pt>
                <c:pt idx="298">
                  <c:v>2.8524620899306749E-3</c:v>
                </c:pt>
                <c:pt idx="299">
                  <c:v>2.7450980392156863E-3</c:v>
                </c:pt>
                <c:pt idx="300">
                  <c:v>2.6021048136715031E-3</c:v>
                </c:pt>
                <c:pt idx="301">
                  <c:v>2.54881151672047E-3</c:v>
                </c:pt>
                <c:pt idx="302">
                  <c:v>2.4340393081830718E-3</c:v>
                </c:pt>
                <c:pt idx="303">
                  <c:v>2.3648304540563043E-3</c:v>
                </c:pt>
                <c:pt idx="304">
                  <c:v>2.2420235699913767E-3</c:v>
                </c:pt>
                <c:pt idx="305">
                  <c:v>2.0669187011977527E-3</c:v>
                </c:pt>
                <c:pt idx="306">
                  <c:v>2.0248987550622469E-3</c:v>
                </c:pt>
                <c:pt idx="307">
                  <c:v>1.9998678501420611E-3</c:v>
                </c:pt>
                <c:pt idx="308">
                  <c:v>1.9406025989113264E-3</c:v>
                </c:pt>
                <c:pt idx="309">
                  <c:v>1.8723299520050632E-3</c:v>
                </c:pt>
                <c:pt idx="310">
                  <c:v>1.9105762473647224E-3</c:v>
                </c:pt>
                <c:pt idx="311">
                  <c:v>1.7981115443146782E-3</c:v>
                </c:pt>
                <c:pt idx="312">
                  <c:v>1.7693146533413332E-3</c:v>
                </c:pt>
                <c:pt idx="313">
                  <c:v>1.7496205510429926E-3</c:v>
                </c:pt>
                <c:pt idx="314">
                  <c:v>1.6383129308763008E-3</c:v>
                </c:pt>
                <c:pt idx="315">
                  <c:v>1.6102497414436391E-3</c:v>
                </c:pt>
                <c:pt idx="316">
                  <c:v>1.5566407953257174E-3</c:v>
                </c:pt>
                <c:pt idx="317">
                  <c:v>1.5598924632793472E-3</c:v>
                </c:pt>
                <c:pt idx="318">
                  <c:v>1.4932325655302716E-3</c:v>
                </c:pt>
                <c:pt idx="319">
                  <c:v>1.4268872541555917E-3</c:v>
                </c:pt>
                <c:pt idx="320">
                  <c:v>1.3820138288301992E-3</c:v>
                </c:pt>
                <c:pt idx="321">
                  <c:v>1.2550538717760532E-3</c:v>
                </c:pt>
                <c:pt idx="322">
                  <c:v>1.1629319771579332E-3</c:v>
                </c:pt>
                <c:pt idx="323">
                  <c:v>1.1492408505249646E-3</c:v>
                </c:pt>
                <c:pt idx="324">
                  <c:v>1.1358118887424568E-3</c:v>
                </c:pt>
                <c:pt idx="325">
                  <c:v>1.0874981044604753E-3</c:v>
                </c:pt>
                <c:pt idx="326">
                  <c:v>1.0001601988197243E-3</c:v>
                </c:pt>
                <c:pt idx="327">
                  <c:v>9.1742325235197894E-4</c:v>
                </c:pt>
                <c:pt idx="328">
                  <c:v>8.5659033783403783E-4</c:v>
                </c:pt>
                <c:pt idx="329">
                  <c:v>8.042895442359249E-4</c:v>
                </c:pt>
                <c:pt idx="330">
                  <c:v>7.9958162431765438E-4</c:v>
                </c:pt>
                <c:pt idx="331">
                  <c:v>8.4249638158605342E-4</c:v>
                </c:pt>
                <c:pt idx="332">
                  <c:v>8.0326835209065708E-4</c:v>
                </c:pt>
                <c:pt idx="333">
                  <c:v>7.5530004833920306E-4</c:v>
                </c:pt>
                <c:pt idx="334">
                  <c:v>7.2897301074480332E-4</c:v>
                </c:pt>
                <c:pt idx="335">
                  <c:v>7.458568299791332E-4</c:v>
                </c:pt>
                <c:pt idx="336">
                  <c:v>6.9802914487120929E-4</c:v>
                </c:pt>
                <c:pt idx="337">
                  <c:v>6.804947800020673E-4</c:v>
                </c:pt>
                <c:pt idx="338">
                  <c:v>6.7601898020168622E-4</c:v>
                </c:pt>
                <c:pt idx="339">
                  <c:v>6.6699370874321175E-4</c:v>
                </c:pt>
                <c:pt idx="340">
                  <c:v>6.365728295232156E-4</c:v>
                </c:pt>
                <c:pt idx="341">
                  <c:v>6.3597377037909197E-4</c:v>
                </c:pt>
                <c:pt idx="342">
                  <c:v>6.3542494042891182E-4</c:v>
                </c:pt>
                <c:pt idx="343">
                  <c:v>6.391914442723728E-4</c:v>
                </c:pt>
                <c:pt idx="344">
                  <c:v>6.2583051138068494E-4</c:v>
                </c:pt>
                <c:pt idx="345">
                  <c:v>6.7683344756682665E-4</c:v>
                </c:pt>
                <c:pt idx="346">
                  <c:v>6.8060989495492569E-4</c:v>
                </c:pt>
                <c:pt idx="347">
                  <c:v>6.7122128070730479E-4</c:v>
                </c:pt>
                <c:pt idx="348">
                  <c:v>6.8722654999466438E-4</c:v>
                </c:pt>
                <c:pt idx="349">
                  <c:v>7.116649123629406E-4</c:v>
                </c:pt>
                <c:pt idx="350">
                  <c:v>7.0610654552260394E-4</c:v>
                </c:pt>
                <c:pt idx="351">
                  <c:v>7.2188062642252946E-4</c:v>
                </c:pt>
                <c:pt idx="352">
                  <c:v>7.4640791192386643E-4</c:v>
                </c:pt>
                <c:pt idx="353">
                  <c:v>7.4889569617682405E-4</c:v>
                </c:pt>
                <c:pt idx="354">
                  <c:v>7.8092681238338868E-4</c:v>
                </c:pt>
                <c:pt idx="355">
                  <c:v>7.5815650034959439E-4</c:v>
                </c:pt>
                <c:pt idx="356">
                  <c:v>8.112584173315063E-4</c:v>
                </c:pt>
                <c:pt idx="357">
                  <c:v>8.7620740541990874E-4</c:v>
                </c:pt>
                <c:pt idx="358">
                  <c:v>9.2431491953023058E-4</c:v>
                </c:pt>
                <c:pt idx="359">
                  <c:v>1.0185637416354628E-3</c:v>
                </c:pt>
                <c:pt idx="360">
                  <c:v>1.1000504189775365E-3</c:v>
                </c:pt>
                <c:pt idx="361">
                  <c:v>1.2010838846959471E-3</c:v>
                </c:pt>
                <c:pt idx="362">
                  <c:v>1.2265108666376613E-3</c:v>
                </c:pt>
                <c:pt idx="363">
                  <c:v>1.231104813289322E-3</c:v>
                </c:pt>
                <c:pt idx="364">
                  <c:v>1.2594665788607177E-3</c:v>
                </c:pt>
                <c:pt idx="365">
                  <c:v>1.3467958167207987E-3</c:v>
                </c:pt>
                <c:pt idx="366">
                  <c:v>1.4519919771290755E-3</c:v>
                </c:pt>
                <c:pt idx="367">
                  <c:v>1.5125995454025149E-3</c:v>
                </c:pt>
                <c:pt idx="368">
                  <c:v>1.5768885991361747E-3</c:v>
                </c:pt>
                <c:pt idx="369">
                  <c:v>1.6324806802815014E-3</c:v>
                </c:pt>
                <c:pt idx="370">
                  <c:v>1.6879857512953368E-3</c:v>
                </c:pt>
                <c:pt idx="371">
                  <c:v>1.7795461148594118E-3</c:v>
                </c:pt>
                <c:pt idx="372">
                  <c:v>1.8983421681319831E-3</c:v>
                </c:pt>
                <c:pt idx="373">
                  <c:v>1.9794759597853832E-3</c:v>
                </c:pt>
                <c:pt idx="374">
                  <c:v>1.9887464108718136E-3</c:v>
                </c:pt>
                <c:pt idx="375">
                  <c:v>2.0614700111828777E-3</c:v>
                </c:pt>
                <c:pt idx="376">
                  <c:v>2.1076735958417028E-3</c:v>
                </c:pt>
                <c:pt idx="377">
                  <c:v>2.2247467575499387E-3</c:v>
                </c:pt>
                <c:pt idx="378">
                  <c:v>2.3416167370592278E-3</c:v>
                </c:pt>
                <c:pt idx="379">
                  <c:v>2.3720891999483309E-3</c:v>
                </c:pt>
                <c:pt idx="380">
                  <c:v>2.5511796280114842E-3</c:v>
                </c:pt>
                <c:pt idx="381">
                  <c:v>2.655475365030806E-3</c:v>
                </c:pt>
                <c:pt idx="382">
                  <c:v>2.7109808259016622E-3</c:v>
                </c:pt>
                <c:pt idx="383">
                  <c:v>2.7850974207074301E-3</c:v>
                </c:pt>
                <c:pt idx="384">
                  <c:v>2.8531761664174283E-3</c:v>
                </c:pt>
                <c:pt idx="385">
                  <c:v>2.891315415536356E-3</c:v>
                </c:pt>
                <c:pt idx="386">
                  <c:v>2.978620460249781E-3</c:v>
                </c:pt>
                <c:pt idx="387">
                  <c:v>3.0752089975270352E-3</c:v>
                </c:pt>
                <c:pt idx="388">
                  <c:v>3.151622224551212E-3</c:v>
                </c:pt>
                <c:pt idx="389">
                  <c:v>3.1760452465437704E-3</c:v>
                </c:pt>
                <c:pt idx="390">
                  <c:v>3.1705417732784515E-3</c:v>
                </c:pt>
                <c:pt idx="391">
                  <c:v>3.2467173513272478E-3</c:v>
                </c:pt>
                <c:pt idx="392">
                  <c:v>3.3102132188337187E-3</c:v>
                </c:pt>
                <c:pt idx="393">
                  <c:v>3.3374838876940325E-3</c:v>
                </c:pt>
                <c:pt idx="394">
                  <c:v>3.4378981990060226E-3</c:v>
                </c:pt>
                <c:pt idx="395">
                  <c:v>3.4026396673295968E-3</c:v>
                </c:pt>
                <c:pt idx="396">
                  <c:v>3.4208962748240039E-3</c:v>
                </c:pt>
                <c:pt idx="397">
                  <c:v>3.467354161362846E-3</c:v>
                </c:pt>
                <c:pt idx="398">
                  <c:v>3.4149909897050689E-3</c:v>
                </c:pt>
                <c:pt idx="399">
                  <c:v>3.4288556860376284E-3</c:v>
                </c:pt>
                <c:pt idx="400">
                  <c:v>3.4164250386781799E-3</c:v>
                </c:pt>
                <c:pt idx="401">
                  <c:v>3.4403426934178304E-3</c:v>
                </c:pt>
                <c:pt idx="402">
                  <c:v>3.3980941124325923E-3</c:v>
                </c:pt>
                <c:pt idx="403">
                  <c:v>3.2929574896371785E-3</c:v>
                </c:pt>
                <c:pt idx="404">
                  <c:v>3.2368228800732654E-3</c:v>
                </c:pt>
                <c:pt idx="405">
                  <c:v>3.1387603812496516E-3</c:v>
                </c:pt>
                <c:pt idx="406">
                  <c:v>3.1512094112415138E-3</c:v>
                </c:pt>
                <c:pt idx="407">
                  <c:v>3.0895947850965153E-3</c:v>
                </c:pt>
                <c:pt idx="408">
                  <c:v>3.0933643015390784E-3</c:v>
                </c:pt>
                <c:pt idx="409">
                  <c:v>3.0033136445607612E-3</c:v>
                </c:pt>
                <c:pt idx="410">
                  <c:v>2.8573002299610304E-3</c:v>
                </c:pt>
                <c:pt idx="411">
                  <c:v>2.7319966227579437E-3</c:v>
                </c:pt>
                <c:pt idx="412">
                  <c:v>2.7229384444657561E-3</c:v>
                </c:pt>
                <c:pt idx="413">
                  <c:v>2.6178457794926299E-3</c:v>
                </c:pt>
                <c:pt idx="414">
                  <c:v>2.5857510788176502E-3</c:v>
                </c:pt>
                <c:pt idx="415">
                  <c:v>2.5744145420368522E-3</c:v>
                </c:pt>
                <c:pt idx="416">
                  <c:v>2.5021162600161141E-3</c:v>
                </c:pt>
                <c:pt idx="417">
                  <c:v>2.3628061718126729E-3</c:v>
                </c:pt>
                <c:pt idx="418">
                  <c:v>2.2221318916575208E-3</c:v>
                </c:pt>
                <c:pt idx="419">
                  <c:v>2.1070360800335502E-3</c:v>
                </c:pt>
                <c:pt idx="420">
                  <c:v>2.0533603512326915E-3</c:v>
                </c:pt>
                <c:pt idx="421">
                  <c:v>2.0470656477428319E-3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lavoro'!$BE$2:$BE$578</c:f>
              <c:numCache>
                <c:formatCode>0.0%</c:formatCode>
                <c:ptCount val="424"/>
                <c:pt idx="0">
                  <c:v>7.3377804730139481E-2</c:v>
                </c:pt>
                <c:pt idx="1">
                  <c:v>7.4432677760968236E-2</c:v>
                </c:pt>
                <c:pt idx="2">
                  <c:v>7.5272067714631199E-2</c:v>
                </c:pt>
                <c:pt idx="3">
                  <c:v>7.715491259795057E-2</c:v>
                </c:pt>
                <c:pt idx="4">
                  <c:v>8.2659478885893978E-2</c:v>
                </c:pt>
                <c:pt idx="5">
                  <c:v>8.9344018996734942E-2</c:v>
                </c:pt>
                <c:pt idx="6">
                  <c:v>9.6584216725559488E-2</c:v>
                </c:pt>
                <c:pt idx="7">
                  <c:v>0.10397196261682243</c:v>
                </c:pt>
                <c:pt idx="8">
                  <c:v>0.10889081957717926</c:v>
                </c:pt>
                <c:pt idx="9">
                  <c:v>0.11449067431850789</c:v>
                </c:pt>
                <c:pt idx="10">
                  <c:v>0.13654168998321209</c:v>
                </c:pt>
                <c:pt idx="11">
                  <c:v>0.14238134887593673</c:v>
                </c:pt>
                <c:pt idx="12">
                  <c:v>0.15253772290809328</c:v>
                </c:pt>
                <c:pt idx="13">
                  <c:v>0.15729421352893236</c:v>
                </c:pt>
                <c:pt idx="14">
                  <c:v>0.16769519720955192</c:v>
                </c:pt>
                <c:pt idx="15">
                  <c:v>0.17419012214551249</c:v>
                </c:pt>
                <c:pt idx="16">
                  <c:v>0.17407407407407408</c:v>
                </c:pt>
                <c:pt idx="17">
                  <c:v>0.17453203269180068</c:v>
                </c:pt>
                <c:pt idx="18">
                  <c:v>0.18368942157373633</c:v>
                </c:pt>
                <c:pt idx="19">
                  <c:v>0.19122580645161291</c:v>
                </c:pt>
                <c:pt idx="20">
                  <c:v>0.19775452921663689</c:v>
                </c:pt>
                <c:pt idx="21">
                  <c:v>0.20695739853793799</c:v>
                </c:pt>
                <c:pt idx="22">
                  <c:v>0.21064467766116943</c:v>
                </c:pt>
                <c:pt idx="23">
                  <c:v>0.21735923284976641</c:v>
                </c:pt>
                <c:pt idx="24">
                  <c:v>0.21608408702028845</c:v>
                </c:pt>
                <c:pt idx="25">
                  <c:v>0.22090203685741999</c:v>
                </c:pt>
                <c:pt idx="26">
                  <c:v>0.2268806899856253</c:v>
                </c:pt>
                <c:pt idx="27">
                  <c:v>0.23178807947019867</c:v>
                </c:pt>
                <c:pt idx="28">
                  <c:v>0.23584684049800328</c:v>
                </c:pt>
                <c:pt idx="29">
                  <c:v>0.24143556280587275</c:v>
                </c:pt>
                <c:pt idx="30">
                  <c:v>0.24206624971044707</c:v>
                </c:pt>
                <c:pt idx="31">
                  <c:v>0.24620689655172415</c:v>
                </c:pt>
                <c:pt idx="32">
                  <c:v>0.25693661177532146</c:v>
                </c:pt>
                <c:pt idx="33">
                  <c:v>0.25830176064185423</c:v>
                </c:pt>
                <c:pt idx="34">
                  <c:v>0.25980284775465501</c:v>
                </c:pt>
                <c:pt idx="35">
                  <c:v>0.26565505449882454</c:v>
                </c:pt>
                <c:pt idx="36">
                  <c:v>0.26187446988973706</c:v>
                </c:pt>
                <c:pt idx="37">
                  <c:v>0.26547743966421827</c:v>
                </c:pt>
                <c:pt idx="38">
                  <c:v>0.27572695401113634</c:v>
                </c:pt>
                <c:pt idx="39">
                  <c:v>0.2856272838002436</c:v>
                </c:pt>
                <c:pt idx="40">
                  <c:v>0.29352146263910972</c:v>
                </c:pt>
                <c:pt idx="41">
                  <c:v>0.3070482866043614</c:v>
                </c:pt>
                <c:pt idx="42">
                  <c:v>0.31138996138996139</c:v>
                </c:pt>
                <c:pt idx="43">
                  <c:v>0.31597023468803664</c:v>
                </c:pt>
                <c:pt idx="44">
                  <c:v>0.31850735016961929</c:v>
                </c:pt>
                <c:pt idx="45">
                  <c:v>0.32714099944268993</c:v>
                </c:pt>
                <c:pt idx="46">
                  <c:v>0.33199342225470491</c:v>
                </c:pt>
                <c:pt idx="47">
                  <c:v>0.33327347818279762</c:v>
                </c:pt>
                <c:pt idx="48">
                  <c:v>0.34151009046624914</c:v>
                </c:pt>
                <c:pt idx="49">
                  <c:v>0.34690386589120764</c:v>
                </c:pt>
                <c:pt idx="50">
                  <c:v>0.35374035558537403</c:v>
                </c:pt>
                <c:pt idx="51">
                  <c:v>0.35298989564353156</c:v>
                </c:pt>
                <c:pt idx="52">
                  <c:v>0.35004068348250611</c:v>
                </c:pt>
                <c:pt idx="53">
                  <c:v>0.34744947064485082</c:v>
                </c:pt>
                <c:pt idx="54">
                  <c:v>0.34722440635320018</c:v>
                </c:pt>
                <c:pt idx="55">
                  <c:v>0.35292298175069597</c:v>
                </c:pt>
                <c:pt idx="56">
                  <c:v>0.35203771289537711</c:v>
                </c:pt>
                <c:pt idx="57">
                  <c:v>0.35567858746072123</c:v>
                </c:pt>
                <c:pt idx="58">
                  <c:v>0.35873249815770081</c:v>
                </c:pt>
                <c:pt idx="59">
                  <c:v>0.35664939550949915</c:v>
                </c:pt>
                <c:pt idx="60">
                  <c:v>0.35768474290531049</c:v>
                </c:pt>
                <c:pt idx="61">
                  <c:v>0.35867473192191368</c:v>
                </c:pt>
                <c:pt idx="62">
                  <c:v>0.3674130024278392</c:v>
                </c:pt>
                <c:pt idx="63">
                  <c:v>0.37243285939968407</c:v>
                </c:pt>
                <c:pt idx="64">
                  <c:v>0.37677385757062881</c:v>
                </c:pt>
                <c:pt idx="65">
                  <c:v>0.38020233064412856</c:v>
                </c:pt>
                <c:pt idx="66">
                  <c:v>0.38116647933058573</c:v>
                </c:pt>
                <c:pt idx="67">
                  <c:v>0.38248175182481753</c:v>
                </c:pt>
                <c:pt idx="68">
                  <c:v>0.38766363958013916</c:v>
                </c:pt>
                <c:pt idx="69">
                  <c:v>0.40059687786960513</c:v>
                </c:pt>
                <c:pt idx="70">
                  <c:v>0.41358230521284872</c:v>
                </c:pt>
                <c:pt idx="71">
                  <c:v>0.42769528728211748</c:v>
                </c:pt>
                <c:pt idx="72">
                  <c:v>0.44161801501251041</c:v>
                </c:pt>
                <c:pt idx="73">
                  <c:v>0.4439854926455773</c:v>
                </c:pt>
                <c:pt idx="74">
                  <c:v>0.45579090555771473</c:v>
                </c:pt>
                <c:pt idx="75">
                  <c:v>0.46459638948648396</c:v>
                </c:pt>
                <c:pt idx="76">
                  <c:v>0.47963439524358858</c:v>
                </c:pt>
                <c:pt idx="77">
                  <c:v>0.48884536784741145</c:v>
                </c:pt>
                <c:pt idx="78">
                  <c:v>0.50658965180605275</c:v>
                </c:pt>
                <c:pt idx="79">
                  <c:v>0.50782361308677093</c:v>
                </c:pt>
                <c:pt idx="80">
                  <c:v>0.51995766555790746</c:v>
                </c:pt>
                <c:pt idx="81">
                  <c:v>0.52226250906453953</c:v>
                </c:pt>
                <c:pt idx="82">
                  <c:v>0.5390785684903332</c:v>
                </c:pt>
                <c:pt idx="83">
                  <c:v>0.5519717942021416</c:v>
                </c:pt>
                <c:pt idx="84">
                  <c:v>0.5673990865325268</c:v>
                </c:pt>
                <c:pt idx="85">
                  <c:v>0.58104989051310885</c:v>
                </c:pt>
                <c:pt idx="86">
                  <c:v>0.58230747208703115</c:v>
                </c:pt>
                <c:pt idx="87">
                  <c:v>0.59503410641200549</c:v>
                </c:pt>
                <c:pt idx="88">
                  <c:v>0.59318026585404293</c:v>
                </c:pt>
                <c:pt idx="89">
                  <c:v>0.59484411260215919</c:v>
                </c:pt>
                <c:pt idx="90">
                  <c:v>0.6032875132173412</c:v>
                </c:pt>
                <c:pt idx="91">
                  <c:v>0.61393510432944209</c:v>
                </c:pt>
                <c:pt idx="92">
                  <c:v>0.62105631645735793</c:v>
                </c:pt>
                <c:pt idx="93">
                  <c:v>0.62390585081877958</c:v>
                </c:pt>
                <c:pt idx="94">
                  <c:v>0.62523570712136411</c:v>
                </c:pt>
                <c:pt idx="95">
                  <c:v>0.62749233128834359</c:v>
                </c:pt>
                <c:pt idx="96">
                  <c:v>0.62849427049120499</c:v>
                </c:pt>
                <c:pt idx="97">
                  <c:v>0.63129228100607115</c:v>
                </c:pt>
                <c:pt idx="98">
                  <c:v>0.64287133960514109</c:v>
                </c:pt>
                <c:pt idx="99">
                  <c:v>0.64084934923731252</c:v>
                </c:pt>
                <c:pt idx="100">
                  <c:v>0.63321360004954486</c:v>
                </c:pt>
                <c:pt idx="101">
                  <c:v>0.63558740110464251</c:v>
                </c:pt>
                <c:pt idx="102">
                  <c:v>0.62849465439368823</c:v>
                </c:pt>
                <c:pt idx="103">
                  <c:v>0.63581829088727704</c:v>
                </c:pt>
                <c:pt idx="104">
                  <c:v>0.64161955134050708</c:v>
                </c:pt>
                <c:pt idx="105">
                  <c:v>0.6514335577162802</c:v>
                </c:pt>
                <c:pt idx="106">
                  <c:v>0.652845998266397</c:v>
                </c:pt>
                <c:pt idx="107">
                  <c:v>0.65219919521782621</c:v>
                </c:pt>
                <c:pt idx="108">
                  <c:v>0.64943724687297222</c:v>
                </c:pt>
                <c:pt idx="109">
                  <c:v>0.65195151306740029</c:v>
                </c:pt>
                <c:pt idx="110">
                  <c:v>0.65722432281658716</c:v>
                </c:pt>
                <c:pt idx="111">
                  <c:v>0.65910499070613393</c:v>
                </c:pt>
                <c:pt idx="112">
                  <c:v>0.66378130361859222</c:v>
                </c:pt>
                <c:pt idx="113">
                  <c:v>0.66487229196860476</c:v>
                </c:pt>
                <c:pt idx="114">
                  <c:v>0.66324616572878736</c:v>
                </c:pt>
                <c:pt idx="115">
                  <c:v>0.65288054019107822</c:v>
                </c:pt>
                <c:pt idx="116">
                  <c:v>0.64026946895668502</c:v>
                </c:pt>
                <c:pt idx="117">
                  <c:v>0.62464904966904322</c:v>
                </c:pt>
                <c:pt idx="118">
                  <c:v>0.61811552167067207</c:v>
                </c:pt>
                <c:pt idx="119">
                  <c:v>0.61953058968857677</c:v>
                </c:pt>
                <c:pt idx="120">
                  <c:v>0.61906056148877664</c:v>
                </c:pt>
                <c:pt idx="121">
                  <c:v>0.61003988317683633</c:v>
                </c:pt>
                <c:pt idx="122">
                  <c:v>0.59910885764769151</c:v>
                </c:pt>
                <c:pt idx="123">
                  <c:v>0.57110022833794016</c:v>
                </c:pt>
                <c:pt idx="124">
                  <c:v>0.56134508266776695</c:v>
                </c:pt>
                <c:pt idx="125">
                  <c:v>0.54462854088722612</c:v>
                </c:pt>
                <c:pt idx="126">
                  <c:v>0.53819518356109952</c:v>
                </c:pt>
                <c:pt idx="127">
                  <c:v>0.53387234399697858</c:v>
                </c:pt>
                <c:pt idx="128">
                  <c:v>0.53384341292968907</c:v>
                </c:pt>
                <c:pt idx="129">
                  <c:v>0.51637550132553867</c:v>
                </c:pt>
                <c:pt idx="130">
                  <c:v>0.49893685740431715</c:v>
                </c:pt>
                <c:pt idx="131">
                  <c:v>0.47009964573354385</c:v>
                </c:pt>
                <c:pt idx="132">
                  <c:v>0.45744179346829739</c:v>
                </c:pt>
                <c:pt idx="133">
                  <c:v>0.44353984130676383</c:v>
                </c:pt>
                <c:pt idx="134">
                  <c:v>0.4386110755851132</c:v>
                </c:pt>
                <c:pt idx="135">
                  <c:v>0.43506017394822005</c:v>
                </c:pt>
                <c:pt idx="136">
                  <c:v>0.4309585863750296</c:v>
                </c:pt>
                <c:pt idx="137">
                  <c:v>0.41603081618588167</c:v>
                </c:pt>
                <c:pt idx="138">
                  <c:v>0.40641437755698423</c:v>
                </c:pt>
                <c:pt idx="139">
                  <c:v>0.39334290783137621</c:v>
                </c:pt>
                <c:pt idx="140">
                  <c:v>0.38929027789388204</c:v>
                </c:pt>
                <c:pt idx="141">
                  <c:v>0.38600953518910669</c:v>
                </c:pt>
                <c:pt idx="142">
                  <c:v>0.383060635226179</c:v>
                </c:pt>
                <c:pt idx="143">
                  <c:v>0.37468057426938622</c:v>
                </c:pt>
                <c:pt idx="144">
                  <c:v>0.37242599742599741</c:v>
                </c:pt>
                <c:pt idx="145">
                  <c:v>0.36640986833870071</c:v>
                </c:pt>
                <c:pt idx="146">
                  <c:v>0.36189712969965121</c:v>
                </c:pt>
                <c:pt idx="147">
                  <c:v>0.36100928778644836</c:v>
                </c:pt>
                <c:pt idx="148">
                  <c:v>0.35669969648277094</c:v>
                </c:pt>
                <c:pt idx="149">
                  <c:v>0.35458533667161501</c:v>
                </c:pt>
                <c:pt idx="150">
                  <c:v>0.35225342698414436</c:v>
                </c:pt>
                <c:pt idx="151">
                  <c:v>0.3479993502626022</c:v>
                </c:pt>
                <c:pt idx="152">
                  <c:v>0.3484259536115501</c:v>
                </c:pt>
                <c:pt idx="153">
                  <c:v>0.34926028322394109</c:v>
                </c:pt>
                <c:pt idx="154">
                  <c:v>0.35260732984293192</c:v>
                </c:pt>
                <c:pt idx="155">
                  <c:v>0.35495665323624764</c:v>
                </c:pt>
                <c:pt idx="156">
                  <c:v>0.35952337192917966</c:v>
                </c:pt>
                <c:pt idx="157">
                  <c:v>0.36214000040195349</c:v>
                </c:pt>
                <c:pt idx="158">
                  <c:v>0.35921783293480625</c:v>
                </c:pt>
                <c:pt idx="159">
                  <c:v>0.36321742773355675</c:v>
                </c:pt>
                <c:pt idx="160">
                  <c:v>0.36585856072279699</c:v>
                </c:pt>
                <c:pt idx="161">
                  <c:v>0.36621771599480824</c:v>
                </c:pt>
                <c:pt idx="162">
                  <c:v>0.37048725186247744</c:v>
                </c:pt>
                <c:pt idx="163">
                  <c:v>0.37679903686543476</c:v>
                </c:pt>
                <c:pt idx="164">
                  <c:v>0.38086145847339875</c:v>
                </c:pt>
                <c:pt idx="165">
                  <c:v>0.37963778584264118</c:v>
                </c:pt>
                <c:pt idx="166">
                  <c:v>0.3749252541359378</c:v>
                </c:pt>
                <c:pt idx="167">
                  <c:v>0.37015067839367288</c:v>
                </c:pt>
                <c:pt idx="168">
                  <c:v>0.36745745661832507</c:v>
                </c:pt>
                <c:pt idx="169">
                  <c:v>0.3710376131666791</c:v>
                </c:pt>
                <c:pt idx="170">
                  <c:v>0.37076561180915851</c:v>
                </c:pt>
                <c:pt idx="171">
                  <c:v>0.37089156314699795</c:v>
                </c:pt>
                <c:pt idx="172">
                  <c:v>0.35987821055828151</c:v>
                </c:pt>
                <c:pt idx="173">
                  <c:v>0.35802127188123201</c:v>
                </c:pt>
                <c:pt idx="174">
                  <c:v>0.35723737266968891</c:v>
                </c:pt>
                <c:pt idx="175">
                  <c:v>0.35661910193440255</c:v>
                </c:pt>
                <c:pt idx="176">
                  <c:v>0.35449164560083851</c:v>
                </c:pt>
                <c:pt idx="177">
                  <c:v>0.35468511983588108</c:v>
                </c:pt>
                <c:pt idx="178">
                  <c:v>0.34811978086272005</c:v>
                </c:pt>
                <c:pt idx="179">
                  <c:v>0.3422019109673235</c:v>
                </c:pt>
                <c:pt idx="180">
                  <c:v>0.33351048301982827</c:v>
                </c:pt>
                <c:pt idx="181">
                  <c:v>0.31724901702826647</c:v>
                </c:pt>
                <c:pt idx="182">
                  <c:v>0.30516223861966069</c:v>
                </c:pt>
                <c:pt idx="183">
                  <c:v>0.29947907099770027</c:v>
                </c:pt>
                <c:pt idx="184">
                  <c:v>0.29708699559432744</c:v>
                </c:pt>
                <c:pt idx="185">
                  <c:v>0.29077350511051625</c:v>
                </c:pt>
                <c:pt idx="186">
                  <c:v>0.28551452727783827</c:v>
                </c:pt>
                <c:pt idx="187">
                  <c:v>0.28081102001032049</c:v>
                </c:pt>
                <c:pt idx="188">
                  <c:v>0.27206302089279599</c:v>
                </c:pt>
                <c:pt idx="189">
                  <c:v>0.26855582352106683</c:v>
                </c:pt>
                <c:pt idx="190">
                  <c:v>0.26585613970640182</c:v>
                </c:pt>
                <c:pt idx="191">
                  <c:v>0.26444040779542638</c:v>
                </c:pt>
                <c:pt idx="192">
                  <c:v>0.26043592760688072</c:v>
                </c:pt>
                <c:pt idx="193">
                  <c:v>0.25307553442856046</c:v>
                </c:pt>
                <c:pt idx="194">
                  <c:v>0.24557134041918866</c:v>
                </c:pt>
                <c:pt idx="195">
                  <c:v>0.23550669559569382</c:v>
                </c:pt>
                <c:pt idx="196">
                  <c:v>0.23239596599318488</c:v>
                </c:pt>
                <c:pt idx="197">
                  <c:v>0.2310283785267318</c:v>
                </c:pt>
                <c:pt idx="198">
                  <c:v>0.22829896766066979</c:v>
                </c:pt>
                <c:pt idx="199">
                  <c:v>0.22710819967144055</c:v>
                </c:pt>
                <c:pt idx="200">
                  <c:v>0.22108231137683867</c:v>
                </c:pt>
                <c:pt idx="201">
                  <c:v>0.21622591677106964</c:v>
                </c:pt>
                <c:pt idx="202">
                  <c:v>0.20617129739036494</c:v>
                </c:pt>
                <c:pt idx="203">
                  <c:v>0.19450258784888846</c:v>
                </c:pt>
                <c:pt idx="204">
                  <c:v>0.18921404121081953</c:v>
                </c:pt>
                <c:pt idx="205">
                  <c:v>0.18997068312338522</c:v>
                </c:pt>
                <c:pt idx="206">
                  <c:v>0.18487327665594511</c:v>
                </c:pt>
                <c:pt idx="207">
                  <c:v>0.1778238782946355</c:v>
                </c:pt>
                <c:pt idx="208">
                  <c:v>0.17281089206603581</c:v>
                </c:pt>
                <c:pt idx="209">
                  <c:v>0.16946703873023411</c:v>
                </c:pt>
                <c:pt idx="210">
                  <c:v>0.16372242858551658</c:v>
                </c:pt>
                <c:pt idx="211">
                  <c:v>0.16468490672400005</c:v>
                </c:pt>
                <c:pt idx="212">
                  <c:v>0.16547086959930996</c:v>
                </c:pt>
                <c:pt idx="213">
                  <c:v>0.16197705759039596</c:v>
                </c:pt>
                <c:pt idx="214">
                  <c:v>0.15775166892650236</c:v>
                </c:pt>
                <c:pt idx="215">
                  <c:v>0.1535284193379487</c:v>
                </c:pt>
                <c:pt idx="216">
                  <c:v>0.14101275608813296</c:v>
                </c:pt>
                <c:pt idx="217">
                  <c:v>0.12158241983929351</c:v>
                </c:pt>
                <c:pt idx="218">
                  <c:v>0.10192597897536895</c:v>
                </c:pt>
                <c:pt idx="219">
                  <c:v>9.3114854400489472E-2</c:v>
                </c:pt>
                <c:pt idx="220">
                  <c:v>8.5239177640350994E-2</c:v>
                </c:pt>
                <c:pt idx="221">
                  <c:v>8.1583888035500943E-2</c:v>
                </c:pt>
                <c:pt idx="222">
                  <c:v>8.026311648254808E-2</c:v>
                </c:pt>
                <c:pt idx="223">
                  <c:v>8.1632653061224483E-2</c:v>
                </c:pt>
                <c:pt idx="224">
                  <c:v>8.1694695182091714E-2</c:v>
                </c:pt>
                <c:pt idx="225">
                  <c:v>8.4150565584831499E-2</c:v>
                </c:pt>
                <c:pt idx="226">
                  <c:v>8.6350957664414557E-2</c:v>
                </c:pt>
                <c:pt idx="227">
                  <c:v>8.6075292722691571E-2</c:v>
                </c:pt>
                <c:pt idx="228">
                  <c:v>8.6749431503902644E-2</c:v>
                </c:pt>
                <c:pt idx="229">
                  <c:v>8.9376693435433863E-2</c:v>
                </c:pt>
                <c:pt idx="230">
                  <c:v>9.0880881977147443E-2</c:v>
                </c:pt>
                <c:pt idx="231">
                  <c:v>9.0105365144725683E-2</c:v>
                </c:pt>
                <c:pt idx="232">
                  <c:v>9.2354633108014395E-2</c:v>
                </c:pt>
                <c:pt idx="233">
                  <c:v>9.4363532626647845E-2</c:v>
                </c:pt>
                <c:pt idx="234">
                  <c:v>9.2995169082125601E-2</c:v>
                </c:pt>
                <c:pt idx="235">
                  <c:v>9.1988501437320333E-2</c:v>
                </c:pt>
                <c:pt idx="236">
                  <c:v>8.9174500935376169E-2</c:v>
                </c:pt>
                <c:pt idx="237">
                  <c:v>9.1179449731461415E-2</c:v>
                </c:pt>
                <c:pt idx="238">
                  <c:v>9.0639609134260501E-2</c:v>
                </c:pt>
                <c:pt idx="239">
                  <c:v>9.3369686165533552E-2</c:v>
                </c:pt>
                <c:pt idx="240">
                  <c:v>9.514641925195709E-2</c:v>
                </c:pt>
                <c:pt idx="241">
                  <c:v>9.514641925195709E-2</c:v>
                </c:pt>
                <c:pt idx="242">
                  <c:v>0.101411071483951</c:v>
                </c:pt>
                <c:pt idx="243">
                  <c:v>0.10735725891508224</c:v>
                </c:pt>
                <c:pt idx="244">
                  <c:v>0.11302349017987058</c:v>
                </c:pt>
                <c:pt idx="245">
                  <c:v>0.11748976869078648</c:v>
                </c:pt>
                <c:pt idx="246">
                  <c:v>0.12160240909905069</c:v>
                </c:pt>
                <c:pt idx="247">
                  <c:v>0.12542533344471363</c:v>
                </c:pt>
                <c:pt idx="248">
                  <c:v>0.12869563288752855</c:v>
                </c:pt>
                <c:pt idx="249">
                  <c:v>0.1326966131042317</c:v>
                </c:pt>
                <c:pt idx="250">
                  <c:v>0.13822255561700239</c:v>
                </c:pt>
                <c:pt idx="251">
                  <c:v>0.11097655019604862</c:v>
                </c:pt>
                <c:pt idx="252">
                  <c:v>0.11261443514757212</c:v>
                </c:pt>
                <c:pt idx="253">
                  <c:v>0.11610460782789149</c:v>
                </c:pt>
                <c:pt idx="254">
                  <c:v>0.11910638229822439</c:v>
                </c:pt>
                <c:pt idx="255">
                  <c:v>0.12319227858885284</c:v>
                </c:pt>
                <c:pt idx="256">
                  <c:v>0.11923494801152616</c:v>
                </c:pt>
                <c:pt idx="257">
                  <c:v>0.12174628723830955</c:v>
                </c:pt>
                <c:pt idx="258">
                  <c:v>0.12142151513114</c:v>
                </c:pt>
                <c:pt idx="259">
                  <c:v>0.12367193440332093</c:v>
                </c:pt>
                <c:pt idx="260">
                  <c:v>0.12458635733611567</c:v>
                </c:pt>
                <c:pt idx="261">
                  <c:v>0.12654468526560958</c:v>
                </c:pt>
                <c:pt idx="262">
                  <c:v>0.11863087112594166</c:v>
                </c:pt>
                <c:pt idx="263">
                  <c:v>0.1192095560534062</c:v>
                </c:pt>
                <c:pt idx="264">
                  <c:v>0.12073420120704274</c:v>
                </c:pt>
                <c:pt idx="265">
                  <c:v>0.1185334127693377</c:v>
                </c:pt>
                <c:pt idx="266">
                  <c:v>0.11751228304076242</c:v>
                </c:pt>
                <c:pt idx="267">
                  <c:v>0.11835874562816835</c:v>
                </c:pt>
                <c:pt idx="268">
                  <c:v>0.12051601553910431</c:v>
                </c:pt>
                <c:pt idx="269">
                  <c:v>0.11996497798963932</c:v>
                </c:pt>
                <c:pt idx="270">
                  <c:v>0.11607968436085493</c:v>
                </c:pt>
                <c:pt idx="271">
                  <c:v>0.11499041545856492</c:v>
                </c:pt>
                <c:pt idx="272">
                  <c:v>0.11299985130967398</c:v>
                </c:pt>
                <c:pt idx="273">
                  <c:v>0.11203559170736131</c:v>
                </c:pt>
                <c:pt idx="274">
                  <c:v>0.11162423487222901</c:v>
                </c:pt>
                <c:pt idx="275">
                  <c:v>0.11193262335717298</c:v>
                </c:pt>
                <c:pt idx="276">
                  <c:v>0.11095589796833337</c:v>
                </c:pt>
                <c:pt idx="277">
                  <c:v>0.10934891878294314</c:v>
                </c:pt>
                <c:pt idx="278">
                  <c:v>0.10597580875167735</c:v>
                </c:pt>
                <c:pt idx="279">
                  <c:v>0.10335133018155369</c:v>
                </c:pt>
                <c:pt idx="280">
                  <c:v>9.9822135947578869E-2</c:v>
                </c:pt>
                <c:pt idx="281">
                  <c:v>9.7462319357633664E-2</c:v>
                </c:pt>
                <c:pt idx="282">
                  <c:v>9.7548240425846519E-2</c:v>
                </c:pt>
                <c:pt idx="283">
                  <c:v>9.6958262390133915E-2</c:v>
                </c:pt>
                <c:pt idx="284">
                  <c:v>8.7147859047251933E-2</c:v>
                </c:pt>
                <c:pt idx="285">
                  <c:v>8.3095368844956982E-2</c:v>
                </c:pt>
                <c:pt idx="286">
                  <c:v>7.7811705531440983E-2</c:v>
                </c:pt>
                <c:pt idx="287">
                  <c:v>7.541998634190758E-2</c:v>
                </c:pt>
                <c:pt idx="288">
                  <c:v>7.3749744382086299E-2</c:v>
                </c:pt>
                <c:pt idx="289">
                  <c:v>7.1593889831816082E-2</c:v>
                </c:pt>
                <c:pt idx="290">
                  <c:v>6.975290467238919E-2</c:v>
                </c:pt>
                <c:pt idx="291">
                  <c:v>6.5176538614433885E-2</c:v>
                </c:pt>
                <c:pt idx="292">
                  <c:v>6.4041007885091358E-2</c:v>
                </c:pt>
                <c:pt idx="293">
                  <c:v>5.9544587591766229E-2</c:v>
                </c:pt>
                <c:pt idx="294">
                  <c:v>5.6145409469400956E-2</c:v>
                </c:pt>
                <c:pt idx="295">
                  <c:v>5.477092044577643E-2</c:v>
                </c:pt>
                <c:pt idx="296">
                  <c:v>5.5166390468938953E-2</c:v>
                </c:pt>
                <c:pt idx="297">
                  <c:v>5.3371012600495434E-2</c:v>
                </c:pt>
                <c:pt idx="298">
                  <c:v>4.9442676225465033E-2</c:v>
                </c:pt>
                <c:pt idx="299">
                  <c:v>4.7789661319073085E-2</c:v>
                </c:pt>
                <c:pt idx="300">
                  <c:v>4.4613865437820817E-2</c:v>
                </c:pt>
                <c:pt idx="301">
                  <c:v>4.1802285049488686E-2</c:v>
                </c:pt>
                <c:pt idx="302">
                  <c:v>4.1383101826194521E-2</c:v>
                </c:pt>
                <c:pt idx="303">
                  <c:v>4.1619244582811139E-2</c:v>
                </c:pt>
                <c:pt idx="304">
                  <c:v>3.9715214363101686E-2</c:v>
                </c:pt>
                <c:pt idx="305">
                  <c:v>3.6347736989011767E-2</c:v>
                </c:pt>
                <c:pt idx="306">
                  <c:v>3.6633462444524832E-2</c:v>
                </c:pt>
                <c:pt idx="307">
                  <c:v>3.4640882761051033E-2</c:v>
                </c:pt>
                <c:pt idx="308">
                  <c:v>3.2801024426950175E-2</c:v>
                </c:pt>
                <c:pt idx="309">
                  <c:v>3.3161336826005167E-2</c:v>
                </c:pt>
                <c:pt idx="310">
                  <c:v>3.271257905832748E-2</c:v>
                </c:pt>
                <c:pt idx="311">
                  <c:v>3.1997614212975346E-2</c:v>
                </c:pt>
                <c:pt idx="312">
                  <c:v>3.0297323692612236E-2</c:v>
                </c:pt>
                <c:pt idx="313">
                  <c:v>3.0447771639525677E-2</c:v>
                </c:pt>
                <c:pt idx="314">
                  <c:v>2.8349366955883509E-2</c:v>
                </c:pt>
                <c:pt idx="315">
                  <c:v>2.7618619549042794E-2</c:v>
                </c:pt>
                <c:pt idx="316">
                  <c:v>2.7753553675765239E-2</c:v>
                </c:pt>
                <c:pt idx="317">
                  <c:v>2.7332976039528896E-2</c:v>
                </c:pt>
                <c:pt idx="318">
                  <c:v>2.6225169022607454E-2</c:v>
                </c:pt>
                <c:pt idx="319">
                  <c:v>2.4687759656502994E-2</c:v>
                </c:pt>
                <c:pt idx="320">
                  <c:v>2.4263469202386798E-2</c:v>
                </c:pt>
                <c:pt idx="321">
                  <c:v>2.3507289300774312E-2</c:v>
                </c:pt>
                <c:pt idx="322">
                  <c:v>2.3202228663669659E-2</c:v>
                </c:pt>
                <c:pt idx="323">
                  <c:v>2.2963133220866745E-2</c:v>
                </c:pt>
                <c:pt idx="324">
                  <c:v>2.2746583894014013E-2</c:v>
                </c:pt>
                <c:pt idx="325">
                  <c:v>2.1481337059422456E-2</c:v>
                </c:pt>
                <c:pt idx="326">
                  <c:v>2.0249996752726627E-2</c:v>
                </c:pt>
                <c:pt idx="327">
                  <c:v>1.9651032966652531E-2</c:v>
                </c:pt>
                <c:pt idx="328">
                  <c:v>1.831286313157314E-2</c:v>
                </c:pt>
                <c:pt idx="329">
                  <c:v>1.8100838882642911E-2</c:v>
                </c:pt>
                <c:pt idx="330">
                  <c:v>1.8079188835247288E-2</c:v>
                </c:pt>
                <c:pt idx="331">
                  <c:v>1.796029465770884E-2</c:v>
                </c:pt>
                <c:pt idx="332">
                  <c:v>1.7451652746227661E-2</c:v>
                </c:pt>
                <c:pt idx="333">
                  <c:v>1.6642497065119811E-2</c:v>
                </c:pt>
                <c:pt idx="334">
                  <c:v>1.6028779336850232E-2</c:v>
                </c:pt>
                <c:pt idx="335">
                  <c:v>1.5313777225929949E-2</c:v>
                </c:pt>
                <c:pt idx="336">
                  <c:v>1.5136891271188632E-2</c:v>
                </c:pt>
                <c:pt idx="337">
                  <c:v>1.4665093201943286E-2</c:v>
                </c:pt>
                <c:pt idx="338">
                  <c:v>1.473032440299343E-2</c:v>
                </c:pt>
                <c:pt idx="339">
                  <c:v>1.429948447841092E-2</c:v>
                </c:pt>
                <c:pt idx="340">
                  <c:v>1.3802447364459451E-2</c:v>
                </c:pt>
                <c:pt idx="341">
                  <c:v>1.4219170312056859E-2</c:v>
                </c:pt>
                <c:pt idx="342">
                  <c:v>1.4430156924199815E-2</c:v>
                </c:pt>
                <c:pt idx="343">
                  <c:v>1.4576996829782031E-2</c:v>
                </c:pt>
                <c:pt idx="344">
                  <c:v>1.501993227313644E-2</c:v>
                </c:pt>
                <c:pt idx="345">
                  <c:v>1.5322995202193284E-2</c:v>
                </c:pt>
                <c:pt idx="346">
                  <c:v>1.5564135711044714E-2</c:v>
                </c:pt>
                <c:pt idx="347">
                  <c:v>1.6164889569135792E-2</c:v>
                </c:pt>
                <c:pt idx="348">
                  <c:v>1.698431330701099E-2</c:v>
                </c:pt>
                <c:pt idx="349">
                  <c:v>1.8077141067326909E-2</c:v>
                </c:pt>
                <c:pt idx="350">
                  <c:v>1.965613461963827E-2</c:v>
                </c:pt>
                <c:pt idx="351">
                  <c:v>2.1032204368651698E-2</c:v>
                </c:pt>
                <c:pt idx="352">
                  <c:v>2.2074165804339345E-2</c:v>
                </c:pt>
                <c:pt idx="353">
                  <c:v>2.3791189263289724E-2</c:v>
                </c:pt>
                <c:pt idx="354">
                  <c:v>2.5352683433376391E-2</c:v>
                </c:pt>
                <c:pt idx="355">
                  <c:v>2.7053551120808025E-2</c:v>
                </c:pt>
                <c:pt idx="356">
                  <c:v>2.8204891089608327E-2</c:v>
                </c:pt>
                <c:pt idx="357">
                  <c:v>3.0449255433324388E-2</c:v>
                </c:pt>
                <c:pt idx="358">
                  <c:v>3.2204637467795359E-2</c:v>
                </c:pt>
                <c:pt idx="359">
                  <c:v>3.3908988825019935E-2</c:v>
                </c:pt>
                <c:pt idx="360">
                  <c:v>3.4351574447162164E-2</c:v>
                </c:pt>
                <c:pt idx="361">
                  <c:v>3.5966020547262029E-2</c:v>
                </c:pt>
                <c:pt idx="362">
                  <c:v>3.8034267719145587E-2</c:v>
                </c:pt>
                <c:pt idx="363">
                  <c:v>4.006048112237099E-2</c:v>
                </c:pt>
                <c:pt idx="364">
                  <c:v>4.2657227527164963E-2</c:v>
                </c:pt>
                <c:pt idx="365">
                  <c:v>4.4719369633860417E-2</c:v>
                </c:pt>
                <c:pt idx="366">
                  <c:v>4.5097886408288657E-2</c:v>
                </c:pt>
                <c:pt idx="367">
                  <c:v>4.6551273036482266E-2</c:v>
                </c:pt>
                <c:pt idx="368">
                  <c:v>4.7705973433298021E-2</c:v>
                </c:pt>
                <c:pt idx="369">
                  <c:v>4.9319596671688642E-2</c:v>
                </c:pt>
                <c:pt idx="370">
                  <c:v>5.0850064766839377E-2</c:v>
                </c:pt>
                <c:pt idx="371">
                  <c:v>5.2337217935887914E-2</c:v>
                </c:pt>
                <c:pt idx="372">
                  <c:v>5.471810423185515E-2</c:v>
                </c:pt>
                <c:pt idx="373">
                  <c:v>5.7881640160121171E-2</c:v>
                </c:pt>
                <c:pt idx="374">
                  <c:v>5.8699966854226487E-2</c:v>
                </c:pt>
                <c:pt idx="375">
                  <c:v>5.9957735885098916E-2</c:v>
                </c:pt>
                <c:pt idx="376">
                  <c:v>6.220806541711732E-2</c:v>
                </c:pt>
                <c:pt idx="377">
                  <c:v>6.4557101833443778E-2</c:v>
                </c:pt>
                <c:pt idx="378">
                  <c:v>6.6362832727629897E-2</c:v>
                </c:pt>
                <c:pt idx="379">
                  <c:v>6.8226922038117824E-2</c:v>
                </c:pt>
                <c:pt idx="380">
                  <c:v>7.0524123080763945E-2</c:v>
                </c:pt>
                <c:pt idx="381">
                  <c:v>7.4792007174442218E-2</c:v>
                </c:pt>
                <c:pt idx="382">
                  <c:v>7.3540672446998578E-2</c:v>
                </c:pt>
                <c:pt idx="383">
                  <c:v>7.6851762805100879E-2</c:v>
                </c:pt>
                <c:pt idx="384">
                  <c:v>7.8477643108202697E-2</c:v>
                </c:pt>
                <c:pt idx="385">
                  <c:v>8.3084475041982964E-2</c:v>
                </c:pt>
                <c:pt idx="386">
                  <c:v>8.5699597810638364E-2</c:v>
                </c:pt>
                <c:pt idx="387">
                  <c:v>8.781095557320466E-2</c:v>
                </c:pt>
                <c:pt idx="388">
                  <c:v>9.0225479480768367E-2</c:v>
                </c:pt>
                <c:pt idx="389">
                  <c:v>9.1792548022325407E-2</c:v>
                </c:pt>
                <c:pt idx="390">
                  <c:v>9.3651499981458816E-2</c:v>
                </c:pt>
                <c:pt idx="391">
                  <c:v>9.450490324340062E-2</c:v>
                </c:pt>
                <c:pt idx="392">
                  <c:v>9.5515431758963626E-2</c:v>
                </c:pt>
                <c:pt idx="393">
                  <c:v>9.6801638799528231E-2</c:v>
                </c:pt>
                <c:pt idx="394">
                  <c:v>9.9985841813119189E-2</c:v>
                </c:pt>
                <c:pt idx="395">
                  <c:v>9.944675465557766E-2</c:v>
                </c:pt>
                <c:pt idx="396">
                  <c:v>9.8485803280459486E-2</c:v>
                </c:pt>
                <c:pt idx="397">
                  <c:v>9.7379942413952605E-2</c:v>
                </c:pt>
                <c:pt idx="398">
                  <c:v>9.6965047192534834E-2</c:v>
                </c:pt>
                <c:pt idx="399">
                  <c:v>9.7073924707303638E-2</c:v>
                </c:pt>
                <c:pt idx="400">
                  <c:v>9.7348641749776074E-2</c:v>
                </c:pt>
                <c:pt idx="401">
                  <c:v>9.8714899683135612E-2</c:v>
                </c:pt>
                <c:pt idx="402">
                  <c:v>9.7021566992757061E-2</c:v>
                </c:pt>
                <c:pt idx="403">
                  <c:v>9.4955708143669743E-2</c:v>
                </c:pt>
                <c:pt idx="404">
                  <c:v>9.1802029480954825E-2</c:v>
                </c:pt>
                <c:pt idx="405">
                  <c:v>8.8665626219274291E-2</c:v>
                </c:pt>
                <c:pt idx="406">
                  <c:v>8.8067096092778283E-2</c:v>
                </c:pt>
                <c:pt idx="407">
                  <c:v>8.7623956136066869E-2</c:v>
                </c:pt>
                <c:pt idx="408">
                  <c:v>8.6818120547888386E-2</c:v>
                </c:pt>
                <c:pt idx="409">
                  <c:v>8.4937571764024375E-2</c:v>
                </c:pt>
                <c:pt idx="410">
                  <c:v>7.8441497638424146E-2</c:v>
                </c:pt>
                <c:pt idx="411">
                  <c:v>7.5246600448926074E-2</c:v>
                </c:pt>
                <c:pt idx="412">
                  <c:v>7.1865024455069801E-2</c:v>
                </c:pt>
                <c:pt idx="413">
                  <c:v>6.8255373248076776E-2</c:v>
                </c:pt>
                <c:pt idx="414">
                  <c:v>6.9173958280032061E-2</c:v>
                </c:pt>
                <c:pt idx="415">
                  <c:v>6.9080123544655536E-2</c:v>
                </c:pt>
                <c:pt idx="416">
                  <c:v>6.698260417268681E-2</c:v>
                </c:pt>
                <c:pt idx="417">
                  <c:v>6.2930083343234938E-2</c:v>
                </c:pt>
                <c:pt idx="418">
                  <c:v>6.0160156091215805E-2</c:v>
                </c:pt>
                <c:pt idx="419">
                  <c:v>5.7309352128681393E-2</c:v>
                </c:pt>
                <c:pt idx="420">
                  <c:v>5.6261398176291791E-2</c:v>
                </c:pt>
                <c:pt idx="421">
                  <c:v>5.5294379506410994E-2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lavoro'!$BD$2:$BD$578</c:f>
              <c:numCache>
                <c:formatCode>0.0%</c:formatCode>
                <c:ptCount val="424"/>
                <c:pt idx="0">
                  <c:v>9.0964220739842331E-4</c:v>
                </c:pt>
                <c:pt idx="1">
                  <c:v>9.0771558245083205E-4</c:v>
                </c:pt>
                <c:pt idx="2">
                  <c:v>9.0689238210399034E-4</c:v>
                </c:pt>
                <c:pt idx="3">
                  <c:v>9.0415913200723324E-4</c:v>
                </c:pt>
                <c:pt idx="4">
                  <c:v>1.1979634621144056E-3</c:v>
                </c:pt>
                <c:pt idx="5">
                  <c:v>1.1872959335114278E-3</c:v>
                </c:pt>
                <c:pt idx="6">
                  <c:v>1.1778563015312131E-3</c:v>
                </c:pt>
                <c:pt idx="7">
                  <c:v>1.1682242990654205E-3</c:v>
                </c:pt>
                <c:pt idx="8">
                  <c:v>1.4480162177816392E-3</c:v>
                </c:pt>
                <c:pt idx="9">
                  <c:v>1.721664275466284E-3</c:v>
                </c:pt>
                <c:pt idx="10">
                  <c:v>1.6787912702853946E-3</c:v>
                </c:pt>
                <c:pt idx="11">
                  <c:v>1.6652789342214821E-3</c:v>
                </c:pt>
                <c:pt idx="12">
                  <c:v>1.6460905349794238E-3</c:v>
                </c:pt>
                <c:pt idx="13">
                  <c:v>1.6299918500407497E-3</c:v>
                </c:pt>
                <c:pt idx="14">
                  <c:v>1.3415615776764154E-3</c:v>
                </c:pt>
                <c:pt idx="15">
                  <c:v>1.3276686139139671E-3</c:v>
                </c:pt>
                <c:pt idx="16">
                  <c:v>1.5873015873015873E-3</c:v>
                </c:pt>
                <c:pt idx="17">
                  <c:v>1.5818613234906407E-3</c:v>
                </c:pt>
                <c:pt idx="18">
                  <c:v>2.0844189682126106E-3</c:v>
                </c:pt>
                <c:pt idx="19">
                  <c:v>2.0645161290322581E-3</c:v>
                </c:pt>
                <c:pt idx="20">
                  <c:v>2.0413370757846388E-3</c:v>
                </c:pt>
                <c:pt idx="21">
                  <c:v>2.0166372573733301E-3</c:v>
                </c:pt>
                <c:pt idx="22">
                  <c:v>2.4987506246876563E-3</c:v>
                </c:pt>
                <c:pt idx="23">
                  <c:v>2.2129333661175315E-3</c:v>
                </c:pt>
                <c:pt idx="24">
                  <c:v>2.4443901246638962E-3</c:v>
                </c:pt>
                <c:pt idx="25">
                  <c:v>2.4248302618816685E-3</c:v>
                </c:pt>
                <c:pt idx="26">
                  <c:v>2.3957834211787254E-3</c:v>
                </c:pt>
                <c:pt idx="27">
                  <c:v>2.1286660359508044E-3</c:v>
                </c:pt>
                <c:pt idx="28">
                  <c:v>2.3490721165139771E-3</c:v>
                </c:pt>
                <c:pt idx="29">
                  <c:v>2.3304591004427873E-3</c:v>
                </c:pt>
                <c:pt idx="30">
                  <c:v>2.3164234422052353E-3</c:v>
                </c:pt>
                <c:pt idx="31">
                  <c:v>2.2988505747126436E-3</c:v>
                </c:pt>
                <c:pt idx="32">
                  <c:v>2.7069704489059328E-3</c:v>
                </c:pt>
                <c:pt idx="33">
                  <c:v>2.674392689993314E-3</c:v>
                </c:pt>
                <c:pt idx="34">
                  <c:v>2.4096385542168677E-3</c:v>
                </c:pt>
                <c:pt idx="35">
                  <c:v>2.5646505663603335E-3</c:v>
                </c:pt>
                <c:pt idx="36">
                  <c:v>2.7565733672603901E-3</c:v>
                </c:pt>
                <c:pt idx="37">
                  <c:v>2.7282266526757609E-3</c:v>
                </c:pt>
                <c:pt idx="38">
                  <c:v>2.6809651474530832E-3</c:v>
                </c:pt>
                <c:pt idx="39">
                  <c:v>3.0450669914738123E-3</c:v>
                </c:pt>
                <c:pt idx="40">
                  <c:v>3.577106518282989E-3</c:v>
                </c:pt>
                <c:pt idx="41">
                  <c:v>3.3099688473520249E-3</c:v>
                </c:pt>
                <c:pt idx="42">
                  <c:v>3.4749034749034747E-3</c:v>
                </c:pt>
                <c:pt idx="43">
                  <c:v>3.2436557908796029E-3</c:v>
                </c:pt>
                <c:pt idx="44">
                  <c:v>3.0154542027892952E-3</c:v>
                </c:pt>
                <c:pt idx="45">
                  <c:v>3.1580902842281255E-3</c:v>
                </c:pt>
                <c:pt idx="46">
                  <c:v>2.9234423533710946E-3</c:v>
                </c:pt>
                <c:pt idx="47">
                  <c:v>2.5139163224995511E-3</c:v>
                </c:pt>
                <c:pt idx="48">
                  <c:v>2.6096033402922755E-3</c:v>
                </c:pt>
                <c:pt idx="49">
                  <c:v>2.223742730071844E-3</c:v>
                </c:pt>
                <c:pt idx="50">
                  <c:v>2.1804763502180475E-3</c:v>
                </c:pt>
                <c:pt idx="51">
                  <c:v>2.3190326321020373E-3</c:v>
                </c:pt>
                <c:pt idx="52">
                  <c:v>2.4410089503661514E-3</c:v>
                </c:pt>
                <c:pt idx="53">
                  <c:v>2.5665704202759063E-3</c:v>
                </c:pt>
                <c:pt idx="54">
                  <c:v>2.5161188866173927E-3</c:v>
                </c:pt>
                <c:pt idx="55">
                  <c:v>2.0105165480977421E-3</c:v>
                </c:pt>
                <c:pt idx="56">
                  <c:v>1.9768856447688566E-3</c:v>
                </c:pt>
                <c:pt idx="57">
                  <c:v>2.0948675744426157E-3</c:v>
                </c:pt>
                <c:pt idx="58">
                  <c:v>2.2107590272660281E-3</c:v>
                </c:pt>
                <c:pt idx="59">
                  <c:v>2.3028209556706968E-3</c:v>
                </c:pt>
                <c:pt idx="60">
                  <c:v>2.6692891261590333E-3</c:v>
                </c:pt>
                <c:pt idx="61">
                  <c:v>2.7495188342040143E-3</c:v>
                </c:pt>
                <c:pt idx="62">
                  <c:v>2.8324790936066898E-3</c:v>
                </c:pt>
                <c:pt idx="63">
                  <c:v>2.6329647182727752E-3</c:v>
                </c:pt>
                <c:pt idx="64">
                  <c:v>3.1245931519333419E-3</c:v>
                </c:pt>
                <c:pt idx="65">
                  <c:v>3.5856063516455372E-3</c:v>
                </c:pt>
                <c:pt idx="66">
                  <c:v>3.4969401773448233E-3</c:v>
                </c:pt>
                <c:pt idx="67">
                  <c:v>3.6496350364963502E-3</c:v>
                </c:pt>
                <c:pt idx="68">
                  <c:v>3.8919683924991157E-3</c:v>
                </c:pt>
                <c:pt idx="69">
                  <c:v>4.0174471992653815E-3</c:v>
                </c:pt>
                <c:pt idx="70">
                  <c:v>3.8901856174280314E-3</c:v>
                </c:pt>
                <c:pt idx="71">
                  <c:v>4.0886593501183559E-3</c:v>
                </c:pt>
                <c:pt idx="72">
                  <c:v>4.3786488740617177E-3</c:v>
                </c:pt>
                <c:pt idx="73">
                  <c:v>4.432802740278058E-3</c:v>
                </c:pt>
                <c:pt idx="74">
                  <c:v>4.7609794014768754E-3</c:v>
                </c:pt>
                <c:pt idx="75">
                  <c:v>4.8639042185015437E-3</c:v>
                </c:pt>
                <c:pt idx="76">
                  <c:v>5.1468630756943828E-3</c:v>
                </c:pt>
                <c:pt idx="77">
                  <c:v>5.1941416893732974E-3</c:v>
                </c:pt>
                <c:pt idx="78">
                  <c:v>5.6947608200455585E-3</c:v>
                </c:pt>
                <c:pt idx="79">
                  <c:v>5.6899004267425323E-3</c:v>
                </c:pt>
                <c:pt idx="80">
                  <c:v>5.8209857877230117E-3</c:v>
                </c:pt>
                <c:pt idx="81">
                  <c:v>6.0188542422044957E-3</c:v>
                </c:pt>
                <c:pt idx="82">
                  <c:v>6.1017413958590425E-3</c:v>
                </c:pt>
                <c:pt idx="83">
                  <c:v>5.8109166884303997E-3</c:v>
                </c:pt>
                <c:pt idx="84">
                  <c:v>5.5548697691643004E-3</c:v>
                </c:pt>
                <c:pt idx="85">
                  <c:v>5.6222998165354797E-3</c:v>
                </c:pt>
                <c:pt idx="86">
                  <c:v>5.6112224448897794E-3</c:v>
                </c:pt>
                <c:pt idx="87">
                  <c:v>5.6207366984993177E-3</c:v>
                </c:pt>
                <c:pt idx="88">
                  <c:v>5.831976041611937E-3</c:v>
                </c:pt>
                <c:pt idx="89">
                  <c:v>5.8016345474725057E-3</c:v>
                </c:pt>
                <c:pt idx="90">
                  <c:v>5.6233778717677593E-3</c:v>
                </c:pt>
                <c:pt idx="91">
                  <c:v>5.6071330085485796E-3</c:v>
                </c:pt>
                <c:pt idx="92">
                  <c:v>5.7760469085021658E-3</c:v>
                </c:pt>
                <c:pt idx="93">
                  <c:v>5.9471457888344431E-3</c:v>
                </c:pt>
                <c:pt idx="94">
                  <c:v>6.018054162487462E-3</c:v>
                </c:pt>
                <c:pt idx="95">
                  <c:v>5.6748466257668714E-3</c:v>
                </c:pt>
                <c:pt idx="96">
                  <c:v>5.7295087949784688E-3</c:v>
                </c:pt>
                <c:pt idx="97">
                  <c:v>5.5160450997398091E-3</c:v>
                </c:pt>
                <c:pt idx="98">
                  <c:v>5.5982509606466143E-3</c:v>
                </c:pt>
                <c:pt idx="99">
                  <c:v>5.6601963480541074E-3</c:v>
                </c:pt>
                <c:pt idx="100">
                  <c:v>5.7905493280485543E-3</c:v>
                </c:pt>
                <c:pt idx="101">
                  <c:v>5.8217644424540978E-3</c:v>
                </c:pt>
                <c:pt idx="102">
                  <c:v>5.7743982619632957E-3</c:v>
                </c:pt>
                <c:pt idx="103">
                  <c:v>5.5897911326825544E-3</c:v>
                </c:pt>
                <c:pt idx="104">
                  <c:v>5.471457231442641E-3</c:v>
                </c:pt>
                <c:pt idx="105">
                  <c:v>5.3602592869608579E-3</c:v>
                </c:pt>
                <c:pt idx="106">
                  <c:v>5.2248868342482909E-3</c:v>
                </c:pt>
                <c:pt idx="107">
                  <c:v>5.2101504896145887E-3</c:v>
                </c:pt>
                <c:pt idx="108">
                  <c:v>5.0793224586605807E-3</c:v>
                </c:pt>
                <c:pt idx="109">
                  <c:v>5.1581843191196696E-3</c:v>
                </c:pt>
                <c:pt idx="110">
                  <c:v>4.958780140085539E-3</c:v>
                </c:pt>
                <c:pt idx="111">
                  <c:v>4.8368077069134369E-3</c:v>
                </c:pt>
                <c:pt idx="112">
                  <c:v>4.6654199841915526E-3</c:v>
                </c:pt>
                <c:pt idx="113">
                  <c:v>4.5361290444013627E-3</c:v>
                </c:pt>
                <c:pt idx="114">
                  <c:v>4.4687189672293947E-3</c:v>
                </c:pt>
                <c:pt idx="115">
                  <c:v>4.3639106386035489E-3</c:v>
                </c:pt>
                <c:pt idx="116">
                  <c:v>4.3858879668777738E-3</c:v>
                </c:pt>
                <c:pt idx="117">
                  <c:v>4.3049907264033757E-3</c:v>
                </c:pt>
                <c:pt idx="118">
                  <c:v>4.1435319466313087E-3</c:v>
                </c:pt>
                <c:pt idx="119">
                  <c:v>4.0146934529614459E-3</c:v>
                </c:pt>
                <c:pt idx="120">
                  <c:v>3.853040864615975E-3</c:v>
                </c:pt>
                <c:pt idx="121">
                  <c:v>3.5486606161479759E-3</c:v>
                </c:pt>
                <c:pt idx="122">
                  <c:v>3.3801951294461091E-3</c:v>
                </c:pt>
                <c:pt idx="123">
                  <c:v>3.3048912390337701E-3</c:v>
                </c:pt>
                <c:pt idx="124">
                  <c:v>3.2566090006189031E-3</c:v>
                </c:pt>
                <c:pt idx="125">
                  <c:v>3.1201698759154664E-3</c:v>
                </c:pt>
                <c:pt idx="126">
                  <c:v>3.0510735521591665E-3</c:v>
                </c:pt>
                <c:pt idx="127">
                  <c:v>2.9794793604610501E-3</c:v>
                </c:pt>
                <c:pt idx="128">
                  <c:v>2.8312179761625258E-3</c:v>
                </c:pt>
                <c:pt idx="129">
                  <c:v>2.7054585004418464E-3</c:v>
                </c:pt>
                <c:pt idx="130">
                  <c:v>2.6645852398126716E-3</c:v>
                </c:pt>
                <c:pt idx="131">
                  <c:v>2.6138760996191968E-3</c:v>
                </c:pt>
                <c:pt idx="132">
                  <c:v>2.5796820574601263E-3</c:v>
                </c:pt>
                <c:pt idx="133">
                  <c:v>2.5328887855056732E-3</c:v>
                </c:pt>
                <c:pt idx="134">
                  <c:v>2.5322931321140811E-3</c:v>
                </c:pt>
                <c:pt idx="135">
                  <c:v>2.3892597087378639E-3</c:v>
                </c:pt>
                <c:pt idx="136">
                  <c:v>2.3069920564651892E-3</c:v>
                </c:pt>
                <c:pt idx="137">
                  <c:v>2.252141380328837E-3</c:v>
                </c:pt>
                <c:pt idx="138">
                  <c:v>2.1795246444574323E-3</c:v>
                </c:pt>
                <c:pt idx="139">
                  <c:v>2.1965024921855201E-3</c:v>
                </c:pt>
                <c:pt idx="140">
                  <c:v>2.0779344853529501E-3</c:v>
                </c:pt>
                <c:pt idx="141">
                  <c:v>2.1057861798909252E-3</c:v>
                </c:pt>
                <c:pt idx="142">
                  <c:v>2.1244630155637457E-3</c:v>
                </c:pt>
                <c:pt idx="143">
                  <c:v>2.0443246759280771E-3</c:v>
                </c:pt>
                <c:pt idx="144">
                  <c:v>2.0224305938591654E-3</c:v>
                </c:pt>
                <c:pt idx="145">
                  <c:v>1.9686607417185383E-3</c:v>
                </c:pt>
                <c:pt idx="146">
                  <c:v>1.9639491179159565E-3</c:v>
                </c:pt>
                <c:pt idx="147">
                  <c:v>1.9115298985764725E-3</c:v>
                </c:pt>
                <c:pt idx="148">
                  <c:v>1.9416175682913765E-3</c:v>
                </c:pt>
                <c:pt idx="149">
                  <c:v>1.9387144661334279E-3</c:v>
                </c:pt>
                <c:pt idx="150">
                  <c:v>1.8518315600311195E-3</c:v>
                </c:pt>
                <c:pt idx="151">
                  <c:v>1.7976068005847636E-3</c:v>
                </c:pt>
                <c:pt idx="152">
                  <c:v>1.82606467045406E-3</c:v>
                </c:pt>
                <c:pt idx="153">
                  <c:v>1.8572061709895954E-3</c:v>
                </c:pt>
                <c:pt idx="154">
                  <c:v>1.9476439790575917E-3</c:v>
                </c:pt>
                <c:pt idx="155">
                  <c:v>1.9058075341543497E-3</c:v>
                </c:pt>
                <c:pt idx="156">
                  <c:v>1.8991606934999695E-3</c:v>
                </c:pt>
                <c:pt idx="157">
                  <c:v>1.9092790964085455E-3</c:v>
                </c:pt>
                <c:pt idx="158">
                  <c:v>1.916882398276782E-3</c:v>
                </c:pt>
                <c:pt idx="159">
                  <c:v>1.9095683011662006E-3</c:v>
                </c:pt>
                <c:pt idx="160">
                  <c:v>1.9141869969277298E-3</c:v>
                </c:pt>
                <c:pt idx="161">
                  <c:v>1.9281051898948477E-3</c:v>
                </c:pt>
                <c:pt idx="162">
                  <c:v>1.9249456295405117E-3</c:v>
                </c:pt>
                <c:pt idx="163">
                  <c:v>1.897083234526915E-3</c:v>
                </c:pt>
                <c:pt idx="164">
                  <c:v>1.8735153063511273E-3</c:v>
                </c:pt>
                <c:pt idx="165">
                  <c:v>1.8322116909199816E-3</c:v>
                </c:pt>
                <c:pt idx="166">
                  <c:v>1.7765683632172352E-3</c:v>
                </c:pt>
                <c:pt idx="167">
                  <c:v>1.789732051544283E-3</c:v>
                </c:pt>
                <c:pt idx="168">
                  <c:v>1.7771816581440187E-3</c:v>
                </c:pt>
                <c:pt idx="169">
                  <c:v>1.7228669168136903E-3</c:v>
                </c:pt>
                <c:pt idx="170">
                  <c:v>1.6802314621292222E-3</c:v>
                </c:pt>
                <c:pt idx="171">
                  <c:v>1.706457039337474E-3</c:v>
                </c:pt>
                <c:pt idx="172">
                  <c:v>1.7181581344798377E-3</c:v>
                </c:pt>
                <c:pt idx="173">
                  <c:v>1.7489158304580419E-3</c:v>
                </c:pt>
                <c:pt idx="174">
                  <c:v>1.7381908721490146E-3</c:v>
                </c:pt>
                <c:pt idx="175">
                  <c:v>1.7303320220054782E-3</c:v>
                </c:pt>
                <c:pt idx="176">
                  <c:v>1.7494913373204267E-3</c:v>
                </c:pt>
                <c:pt idx="177">
                  <c:v>1.7376394130299991E-3</c:v>
                </c:pt>
                <c:pt idx="178">
                  <c:v>1.7400290258116969E-3</c:v>
                </c:pt>
                <c:pt idx="179">
                  <c:v>1.7495833427599676E-3</c:v>
                </c:pt>
                <c:pt idx="180">
                  <c:v>1.6093175744964334E-3</c:v>
                </c:pt>
                <c:pt idx="181">
                  <c:v>1.5682951665291621E-3</c:v>
                </c:pt>
                <c:pt idx="182">
                  <c:v>1.5363365758898565E-3</c:v>
                </c:pt>
                <c:pt idx="183">
                  <c:v>1.498864830312337E-3</c:v>
                </c:pt>
                <c:pt idx="184">
                  <c:v>1.4904762948512811E-3</c:v>
                </c:pt>
                <c:pt idx="185">
                  <c:v>1.4653290098873438E-3</c:v>
                </c:pt>
                <c:pt idx="186">
                  <c:v>1.3911012764975961E-3</c:v>
                </c:pt>
                <c:pt idx="187">
                  <c:v>1.3402327848173843E-3</c:v>
                </c:pt>
                <c:pt idx="188">
                  <c:v>1.298664231076607E-3</c:v>
                </c:pt>
                <c:pt idx="189">
                  <c:v>1.2554972336501632E-3</c:v>
                </c:pt>
                <c:pt idx="190">
                  <c:v>1.2574706472441612E-3</c:v>
                </c:pt>
                <c:pt idx="191">
                  <c:v>1.2743607074462092E-3</c:v>
                </c:pt>
                <c:pt idx="192">
                  <c:v>1.2327001736986609E-3</c:v>
                </c:pt>
                <c:pt idx="193">
                  <c:v>1.184908448397237E-3</c:v>
                </c:pt>
                <c:pt idx="194">
                  <c:v>1.1439981696029287E-3</c:v>
                </c:pt>
                <c:pt idx="195">
                  <c:v>1.167756111717638E-3</c:v>
                </c:pt>
                <c:pt idx="196">
                  <c:v>1.1565070732798678E-3</c:v>
                </c:pt>
                <c:pt idx="197">
                  <c:v>1.1321220770666373E-3</c:v>
                </c:pt>
                <c:pt idx="198">
                  <c:v>1.1295490018894275E-3</c:v>
                </c:pt>
                <c:pt idx="199">
                  <c:v>1.0770206065398326E-3</c:v>
                </c:pt>
                <c:pt idx="200">
                  <c:v>1.0463022726500662E-3</c:v>
                </c:pt>
                <c:pt idx="201">
                  <c:v>9.8195239223919004E-4</c:v>
                </c:pt>
                <c:pt idx="202">
                  <c:v>1.0127949765369165E-3</c:v>
                </c:pt>
                <c:pt idx="203">
                  <c:v>9.7591180449457869E-4</c:v>
                </c:pt>
                <c:pt idx="204">
                  <c:v>9.5979595946036646E-4</c:v>
                </c:pt>
                <c:pt idx="205">
                  <c:v>9.504558171912023E-4</c:v>
                </c:pt>
                <c:pt idx="206">
                  <c:v>9.0087685347071153E-4</c:v>
                </c:pt>
                <c:pt idx="207">
                  <c:v>8.6438469108220963E-4</c:v>
                </c:pt>
                <c:pt idx="208">
                  <c:v>8.6749796369752798E-4</c:v>
                </c:pt>
                <c:pt idx="209">
                  <c:v>8.707870727700924E-4</c:v>
                </c:pt>
                <c:pt idx="210">
                  <c:v>8.8097038230169954E-4</c:v>
                </c:pt>
                <c:pt idx="211">
                  <c:v>8.7179957786546753E-4</c:v>
                </c:pt>
                <c:pt idx="212">
                  <c:v>8.6254214694581662E-4</c:v>
                </c:pt>
                <c:pt idx="213">
                  <c:v>8.0077082329657167E-4</c:v>
                </c:pt>
                <c:pt idx="214">
                  <c:v>7.5904528970228557E-4</c:v>
                </c:pt>
                <c:pt idx="215">
                  <c:v>7.6276171453319632E-4</c:v>
                </c:pt>
                <c:pt idx="216">
                  <c:v>7.7309625048318511E-4</c:v>
                </c:pt>
                <c:pt idx="217">
                  <c:v>7.7657690036710906E-4</c:v>
                </c:pt>
                <c:pt idx="218">
                  <c:v>7.8650535846740155E-4</c:v>
                </c:pt>
                <c:pt idx="219">
                  <c:v>7.6480373224221336E-4</c:v>
                </c:pt>
                <c:pt idx="220">
                  <c:v>7.1112014120814227E-4</c:v>
                </c:pt>
                <c:pt idx="221">
                  <c:v>6.82710360129715E-4</c:v>
                </c:pt>
                <c:pt idx="222">
                  <c:v>6.2946526925376897E-4</c:v>
                </c:pt>
                <c:pt idx="223">
                  <c:v>6.3305420448277595E-4</c:v>
                </c:pt>
                <c:pt idx="224">
                  <c:v>6.180006741825537E-4</c:v>
                </c:pt>
                <c:pt idx="225">
                  <c:v>6.218634760924587E-4</c:v>
                </c:pt>
                <c:pt idx="226">
                  <c:v>6.6323684373644084E-4</c:v>
                </c:pt>
                <c:pt idx="227">
                  <c:v>6.9784101576009087E-4</c:v>
                </c:pt>
                <c:pt idx="228">
                  <c:v>7.1292483559707459E-4</c:v>
                </c:pt>
                <c:pt idx="229">
                  <c:v>7.1560070703796349E-4</c:v>
                </c:pt>
                <c:pt idx="230">
                  <c:v>7.3619781209311385E-4</c:v>
                </c:pt>
                <c:pt idx="231">
                  <c:v>7.3876710669734766E-4</c:v>
                </c:pt>
                <c:pt idx="232">
                  <c:v>7.5374308817588139E-4</c:v>
                </c:pt>
                <c:pt idx="233">
                  <c:v>7.3871655505840662E-4</c:v>
                </c:pt>
                <c:pt idx="234">
                  <c:v>7.2344190940833218E-4</c:v>
                </c:pt>
                <c:pt idx="235">
                  <c:v>7.0824480273299175E-4</c:v>
                </c:pt>
                <c:pt idx="236">
                  <c:v>6.9857207132539248E-4</c:v>
                </c:pt>
                <c:pt idx="237">
                  <c:v>7.1256949024780928E-4</c:v>
                </c:pt>
                <c:pt idx="238">
                  <c:v>7.4400403051002359E-4</c:v>
                </c:pt>
                <c:pt idx="239">
                  <c:v>7.5152489644686015E-4</c:v>
                </c:pt>
                <c:pt idx="240">
                  <c:v>7.712380400115976E-4</c:v>
                </c:pt>
                <c:pt idx="241">
                  <c:v>7.712380400115976E-4</c:v>
                </c:pt>
                <c:pt idx="242">
                  <c:v>8.0402933558461548E-4</c:v>
                </c:pt>
                <c:pt idx="243">
                  <c:v>8.1525612154727636E-4</c:v>
                </c:pt>
                <c:pt idx="244">
                  <c:v>8.4924728382410389E-4</c:v>
                </c:pt>
                <c:pt idx="245">
                  <c:v>8.5565832212158226E-4</c:v>
                </c:pt>
                <c:pt idx="246">
                  <c:v>8.5639441160666305E-4</c:v>
                </c:pt>
                <c:pt idx="247">
                  <c:v>8.799042129590956E-4</c:v>
                </c:pt>
                <c:pt idx="248">
                  <c:v>8.8717368642846051E-4</c:v>
                </c:pt>
                <c:pt idx="249">
                  <c:v>8.6574834846095308E-4</c:v>
                </c:pt>
                <c:pt idx="250">
                  <c:v>8.9797572180274102E-4</c:v>
                </c:pt>
                <c:pt idx="251">
                  <c:v>9.123592088542289E-4</c:v>
                </c:pt>
                <c:pt idx="252">
                  <c:v>8.8473137074020723E-4</c:v>
                </c:pt>
                <c:pt idx="253">
                  <c:v>9.1695399679334218E-4</c:v>
                </c:pt>
                <c:pt idx="254">
                  <c:v>9.2752016290239181E-4</c:v>
                </c:pt>
                <c:pt idx="255">
                  <c:v>9.3131055502934158E-4</c:v>
                </c:pt>
                <c:pt idx="256">
                  <c:v>9.7101137395485062E-4</c:v>
                </c:pt>
                <c:pt idx="257">
                  <c:v>9.5846811791241472E-4</c:v>
                </c:pt>
                <c:pt idx="258">
                  <c:v>9.7753733003005027E-4</c:v>
                </c:pt>
                <c:pt idx="259">
                  <c:v>9.7100347300713098E-4</c:v>
                </c:pt>
                <c:pt idx="260">
                  <c:v>9.5642878697211014E-4</c:v>
                </c:pt>
                <c:pt idx="261">
                  <c:v>8.950275119252245E-4</c:v>
                </c:pt>
                <c:pt idx="262">
                  <c:v>9.1005612012740782E-4</c:v>
                </c:pt>
                <c:pt idx="263">
                  <c:v>9.1421452897859129E-4</c:v>
                </c:pt>
                <c:pt idx="264">
                  <c:v>8.8782482916853706E-4</c:v>
                </c:pt>
                <c:pt idx="265">
                  <c:v>8.7876079833184391E-4</c:v>
                </c:pt>
                <c:pt idx="266">
                  <c:v>8.8388514431029803E-4</c:v>
                </c:pt>
                <c:pt idx="267">
                  <c:v>8.3998113726568944E-4</c:v>
                </c:pt>
                <c:pt idx="268">
                  <c:v>8.5025287693322581E-4</c:v>
                </c:pt>
                <c:pt idx="269">
                  <c:v>8.171802417491548E-4</c:v>
                </c:pt>
                <c:pt idx="270">
                  <c:v>8.3266768329581483E-4</c:v>
                </c:pt>
                <c:pt idx="271">
                  <c:v>8.0914721662990181E-4</c:v>
                </c:pt>
                <c:pt idx="272">
                  <c:v>7.9141625137298729E-4</c:v>
                </c:pt>
                <c:pt idx="273">
                  <c:v>7.9718550554449684E-4</c:v>
                </c:pt>
                <c:pt idx="274">
                  <c:v>7.7523435382076389E-4</c:v>
                </c:pt>
                <c:pt idx="275">
                  <c:v>7.5831899636480827E-4</c:v>
                </c:pt>
                <c:pt idx="276">
                  <c:v>7.5509096486467355E-4</c:v>
                </c:pt>
                <c:pt idx="277">
                  <c:v>7.1469881557479178E-4</c:v>
                </c:pt>
                <c:pt idx="278">
                  <c:v>6.9665558563486831E-4</c:v>
                </c:pt>
                <c:pt idx="279">
                  <c:v>6.6206021950559958E-4</c:v>
                </c:pt>
                <c:pt idx="280">
                  <c:v>6.5015580519474489E-4</c:v>
                </c:pt>
                <c:pt idx="281">
                  <c:v>6.301343205437689E-4</c:v>
                </c:pt>
                <c:pt idx="282">
                  <c:v>6.0531568830400715E-4</c:v>
                </c:pt>
                <c:pt idx="283">
                  <c:v>6.1202889880815424E-4</c:v>
                </c:pt>
                <c:pt idx="284">
                  <c:v>5.7361288931106797E-4</c:v>
                </c:pt>
                <c:pt idx="285">
                  <c:v>5.6745377997437306E-4</c:v>
                </c:pt>
                <c:pt idx="286">
                  <c:v>5.4771261519080943E-4</c:v>
                </c:pt>
                <c:pt idx="287">
                  <c:v>5.1900751195083084E-4</c:v>
                </c:pt>
                <c:pt idx="288">
                  <c:v>5.3622957896889414E-4</c:v>
                </c:pt>
                <c:pt idx="289">
                  <c:v>5.082730515443332E-4</c:v>
                </c:pt>
                <c:pt idx="290">
                  <c:v>4.8920798133762148E-4</c:v>
                </c:pt>
                <c:pt idx="291">
                  <c:v>4.8335802826063388E-4</c:v>
                </c:pt>
                <c:pt idx="292">
                  <c:v>4.6886763956701879E-4</c:v>
                </c:pt>
                <c:pt idx="293">
                  <c:v>4.4533611630919823E-4</c:v>
                </c:pt>
                <c:pt idx="294">
                  <c:v>4.6709243939026474E-4</c:v>
                </c:pt>
                <c:pt idx="295">
                  <c:v>4.5762073111641513E-4</c:v>
                </c:pt>
                <c:pt idx="296">
                  <c:v>4.3893044296143682E-4</c:v>
                </c:pt>
                <c:pt idx="297">
                  <c:v>4.1584317793616585E-4</c:v>
                </c:pt>
                <c:pt idx="298">
                  <c:v>3.838994362035024E-4</c:v>
                </c:pt>
                <c:pt idx="299">
                  <c:v>3.6096256684491979E-4</c:v>
                </c:pt>
                <c:pt idx="300">
                  <c:v>3.2470709640687134E-4</c:v>
                </c:pt>
                <c:pt idx="301">
                  <c:v>3.1971154913566872E-4</c:v>
                </c:pt>
                <c:pt idx="302">
                  <c:v>2.8818316034954399E-4</c:v>
                </c:pt>
                <c:pt idx="303">
                  <c:v>2.6128276552307483E-4</c:v>
                </c:pt>
                <c:pt idx="304">
                  <c:v>2.4763968425940258E-4</c:v>
                </c:pt>
                <c:pt idx="305">
                  <c:v>2.0757516871003075E-4</c:v>
                </c:pt>
                <c:pt idx="306">
                  <c:v>2.0293102991909227E-4</c:v>
                </c:pt>
                <c:pt idx="307">
                  <c:v>1.9822478690835406E-4</c:v>
                </c:pt>
                <c:pt idx="308">
                  <c:v>1.9802067335829859E-4</c:v>
                </c:pt>
                <c:pt idx="309">
                  <c:v>1.9338619222587506E-4</c:v>
                </c:pt>
                <c:pt idx="310">
                  <c:v>1.8886156008432887E-4</c:v>
                </c:pt>
                <c:pt idx="311">
                  <c:v>1.8419679234443046E-4</c:v>
                </c:pt>
                <c:pt idx="312">
                  <c:v>1.7080017693146533E-4</c:v>
                </c:pt>
                <c:pt idx="313">
                  <c:v>1.6621395234908429E-4</c:v>
                </c:pt>
                <c:pt idx="314">
                  <c:v>1.6601571032879848E-4</c:v>
                </c:pt>
                <c:pt idx="315">
                  <c:v>1.876442788132154E-4</c:v>
                </c:pt>
                <c:pt idx="316">
                  <c:v>2.0493590302607482E-4</c:v>
                </c:pt>
                <c:pt idx="317">
                  <c:v>1.6993241918406295E-4</c:v>
                </c:pt>
                <c:pt idx="318">
                  <c:v>1.4801722223915231E-4</c:v>
                </c:pt>
                <c:pt idx="319">
                  <c:v>1.5660957667561372E-4</c:v>
                </c:pt>
                <c:pt idx="320">
                  <c:v>1.5210844028005336E-4</c:v>
                </c:pt>
                <c:pt idx="321">
                  <c:v>1.3028240883488441E-4</c:v>
                </c:pt>
                <c:pt idx="322">
                  <c:v>1.2150035582247062E-4</c:v>
                </c:pt>
                <c:pt idx="323">
                  <c:v>1.127557060892418E-4</c:v>
                </c:pt>
                <c:pt idx="324">
                  <c:v>1.0837899701741001E-4</c:v>
                </c:pt>
                <c:pt idx="325">
                  <c:v>1.0831654426897165E-4</c:v>
                </c:pt>
                <c:pt idx="326">
                  <c:v>1.0824244575971043E-4</c:v>
                </c:pt>
                <c:pt idx="327">
                  <c:v>1.1684164062973317E-4</c:v>
                </c:pt>
                <c:pt idx="328">
                  <c:v>9.950291803122661E-5</c:v>
                </c:pt>
                <c:pt idx="329">
                  <c:v>8.6482746692034934E-5</c:v>
                </c:pt>
                <c:pt idx="330">
                  <c:v>9.9407445185438107E-5</c:v>
                </c:pt>
                <c:pt idx="331">
                  <c:v>1.0369186234905273E-4</c:v>
                </c:pt>
                <c:pt idx="332">
                  <c:v>1.0364752930202027E-4</c:v>
                </c:pt>
                <c:pt idx="333">
                  <c:v>8.6320005524480355E-5</c:v>
                </c:pt>
                <c:pt idx="334">
                  <c:v>7.7642095818973144E-5</c:v>
                </c:pt>
                <c:pt idx="335">
                  <c:v>8.1914911963026202E-5</c:v>
                </c:pt>
                <c:pt idx="336">
                  <c:v>7.3249971992657764E-5</c:v>
                </c:pt>
                <c:pt idx="337">
                  <c:v>6.4603934810322851E-5</c:v>
                </c:pt>
                <c:pt idx="338">
                  <c:v>7.3199507410373662E-5</c:v>
                </c:pt>
                <c:pt idx="339">
                  <c:v>7.7457333918566518E-5</c:v>
                </c:pt>
                <c:pt idx="340">
                  <c:v>8.1722187573926323E-5</c:v>
                </c:pt>
                <c:pt idx="341">
                  <c:v>8.5942401402579996E-5</c:v>
                </c:pt>
                <c:pt idx="342">
                  <c:v>8.5868235193096198E-5</c:v>
                </c:pt>
                <c:pt idx="343">
                  <c:v>7.7217758368474561E-5</c:v>
                </c:pt>
                <c:pt idx="344">
                  <c:v>7.2870675982682494E-5</c:v>
                </c:pt>
                <c:pt idx="345">
                  <c:v>7.7107607950651131E-5</c:v>
                </c:pt>
                <c:pt idx="346">
                  <c:v>8.5611307541500083E-5</c:v>
                </c:pt>
                <c:pt idx="347">
                  <c:v>8.5505895631503791E-5</c:v>
                </c:pt>
                <c:pt idx="348">
                  <c:v>8.9638245651477958E-5</c:v>
                </c:pt>
                <c:pt idx="349">
                  <c:v>9.8013730445195403E-5</c:v>
                </c:pt>
                <c:pt idx="350">
                  <c:v>9.7834039439878852E-5</c:v>
                </c:pt>
                <c:pt idx="351">
                  <c:v>8.9173489146312466E-5</c:v>
                </c:pt>
                <c:pt idx="352">
                  <c:v>9.3300988990483304E-5</c:v>
                </c:pt>
                <c:pt idx="353">
                  <c:v>8.8852031749792678E-5</c:v>
                </c:pt>
                <c:pt idx="354">
                  <c:v>8.4424520257663641E-5</c:v>
                </c:pt>
                <c:pt idx="355">
                  <c:v>9.2663572264950424E-5</c:v>
                </c:pt>
                <c:pt idx="356">
                  <c:v>8.82716412640499E-5</c:v>
                </c:pt>
                <c:pt idx="357">
                  <c:v>1.1319425811644754E-4</c:v>
                </c:pt>
                <c:pt idx="358">
                  <c:v>1.2129019306052799E-4</c:v>
                </c:pt>
                <c:pt idx="359">
                  <c:v>1.1688436379423343E-4</c:v>
                </c:pt>
                <c:pt idx="360">
                  <c:v>1.250057294292655E-4</c:v>
                </c:pt>
                <c:pt idx="361">
                  <c:v>1.08055989626625E-4</c:v>
                </c:pt>
                <c:pt idx="362">
                  <c:v>1.2016491598814926E-4</c:v>
                </c:pt>
                <c:pt idx="363">
                  <c:v>1.2393672617006597E-4</c:v>
                </c:pt>
                <c:pt idx="364">
                  <c:v>1.2759301942706619E-4</c:v>
                </c:pt>
                <c:pt idx="365">
                  <c:v>1.3550079863349499E-4</c:v>
                </c:pt>
                <c:pt idx="366">
                  <c:v>1.3945685656041969E-4</c:v>
                </c:pt>
                <c:pt idx="367">
                  <c:v>1.3081942014292022E-4</c:v>
                </c:pt>
                <c:pt idx="368">
                  <c:v>1.4668731154755113E-4</c:v>
                </c:pt>
                <c:pt idx="369">
                  <c:v>1.6243588858522401E-4</c:v>
                </c:pt>
                <c:pt idx="370">
                  <c:v>1.7001295336787565E-4</c:v>
                </c:pt>
                <c:pt idx="371">
                  <c:v>1.896568421732253E-4</c:v>
                </c:pt>
                <c:pt idx="372">
                  <c:v>2.1718321415069297E-4</c:v>
                </c:pt>
                <c:pt idx="373">
                  <c:v>2.0836589050372454E-4</c:v>
                </c:pt>
                <c:pt idx="374">
                  <c:v>1.9967333442488089E-4</c:v>
                </c:pt>
                <c:pt idx="375">
                  <c:v>2.3480063833936253E-4</c:v>
                </c:pt>
                <c:pt idx="376">
                  <c:v>2.3374575592981288E-4</c:v>
                </c:pt>
                <c:pt idx="377">
                  <c:v>2.5639811922118085E-4</c:v>
                </c:pt>
                <c:pt idx="378">
                  <c:v>2.5537766427659363E-4</c:v>
                </c:pt>
                <c:pt idx="379">
                  <c:v>2.6617502573677638E-4</c:v>
                </c:pt>
                <c:pt idx="380">
                  <c:v>2.7696292597678191E-4</c:v>
                </c:pt>
                <c:pt idx="381">
                  <c:v>2.9893509226223985E-4</c:v>
                </c:pt>
                <c:pt idx="382">
                  <c:v>3.0938440238535372E-4</c:v>
                </c:pt>
                <c:pt idx="383">
                  <c:v>3.192860302744706E-4</c:v>
                </c:pt>
                <c:pt idx="384">
                  <c:v>3.1744453326092029E-4</c:v>
                </c:pt>
                <c:pt idx="385">
                  <c:v>3.1914651104474891E-4</c:v>
                </c:pt>
                <c:pt idx="386">
                  <c:v>3.1751791708246391E-4</c:v>
                </c:pt>
                <c:pt idx="387">
                  <c:v>3.3123426166753868E-4</c:v>
                </c:pt>
                <c:pt idx="388">
                  <c:v>3.8178796544444609E-4</c:v>
                </c:pt>
                <c:pt idx="389">
                  <c:v>3.79785011896207E-4</c:v>
                </c:pt>
                <c:pt idx="390">
                  <c:v>3.819483071902696E-4</c:v>
                </c:pt>
                <c:pt idx="391">
                  <c:v>3.7958216479762373E-4</c:v>
                </c:pt>
                <c:pt idx="392">
                  <c:v>3.8166538221586112E-4</c:v>
                </c:pt>
                <c:pt idx="393">
                  <c:v>3.9436352283474344E-4</c:v>
                </c:pt>
                <c:pt idx="394">
                  <c:v>4.2111530209577467E-4</c:v>
                </c:pt>
                <c:pt idx="395">
                  <c:v>4.2306996926414755E-4</c:v>
                </c:pt>
                <c:pt idx="396">
                  <c:v>4.1050755297888046E-4</c:v>
                </c:pt>
                <c:pt idx="397">
                  <c:v>4.2311043540932348E-4</c:v>
                </c:pt>
                <c:pt idx="398">
                  <c:v>4.1036986814637716E-4</c:v>
                </c:pt>
                <c:pt idx="399">
                  <c:v>4.1572654431751559E-4</c:v>
                </c:pt>
                <c:pt idx="400">
                  <c:v>4.2484041931749387E-4</c:v>
                </c:pt>
                <c:pt idx="401">
                  <c:v>4.2342679303604067E-4</c:v>
                </c:pt>
                <c:pt idx="402">
                  <c:v>4.0805270915339616E-4</c:v>
                </c:pt>
                <c:pt idx="403">
                  <c:v>4.0679773034921484E-4</c:v>
                </c:pt>
                <c:pt idx="404">
                  <c:v>4.0897222134834993E-4</c:v>
                </c:pt>
                <c:pt idx="405">
                  <c:v>3.7623320885123461E-4</c:v>
                </c:pt>
                <c:pt idx="406">
                  <c:v>3.6827805688158818E-4</c:v>
                </c:pt>
                <c:pt idx="407">
                  <c:v>3.6714915607649173E-4</c:v>
                </c:pt>
                <c:pt idx="408">
                  <c:v>3.5599611514919001E-4</c:v>
                </c:pt>
                <c:pt idx="409">
                  <c:v>3.4136400782033908E-4</c:v>
                </c:pt>
                <c:pt idx="410">
                  <c:v>3.3736797895925419E-4</c:v>
                </c:pt>
                <c:pt idx="411">
                  <c:v>3.3978349956411612E-4</c:v>
                </c:pt>
                <c:pt idx="412">
                  <c:v>3.3908290063158471E-4</c:v>
                </c:pt>
                <c:pt idx="413">
                  <c:v>3.4175532369355483E-4</c:v>
                </c:pt>
                <c:pt idx="414">
                  <c:v>3.4453939176857867E-4</c:v>
                </c:pt>
                <c:pt idx="415">
                  <c:v>3.2690978311579076E-4</c:v>
                </c:pt>
                <c:pt idx="416">
                  <c:v>3.059653035345792E-4</c:v>
                </c:pt>
                <c:pt idx="417">
                  <c:v>3.1232495374535331E-4</c:v>
                </c:pt>
                <c:pt idx="418">
                  <c:v>2.7776648645719011E-4</c:v>
                </c:pt>
                <c:pt idx="419">
                  <c:v>2.7056643082292781E-4</c:v>
                </c:pt>
                <c:pt idx="420">
                  <c:v>2.6004728132387708E-4</c:v>
                </c:pt>
                <c:pt idx="421">
                  <c:v>2.4618746669724338E-4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lavoro'!$BF$2:$BF$578</c:f>
              <c:numCache>
                <c:formatCode>0.0%</c:formatCode>
                <c:ptCount val="424"/>
                <c:pt idx="0">
                  <c:v>0.82898726500909647</c:v>
                </c:pt>
                <c:pt idx="1">
                  <c:v>0.82813918305597578</c:v>
                </c:pt>
                <c:pt idx="2">
                  <c:v>0.82738814993954046</c:v>
                </c:pt>
                <c:pt idx="3">
                  <c:v>0.82610006027727545</c:v>
                </c:pt>
                <c:pt idx="4">
                  <c:v>0.82090446241389636</c:v>
                </c:pt>
                <c:pt idx="5">
                  <c:v>0.81418818640546153</c:v>
                </c:pt>
                <c:pt idx="6">
                  <c:v>0.80771495877502941</c:v>
                </c:pt>
                <c:pt idx="7">
                  <c:v>0.80110981308411211</c:v>
                </c:pt>
                <c:pt idx="8">
                  <c:v>0.79611931653634516</c:v>
                </c:pt>
                <c:pt idx="9">
                  <c:v>0.78938307030129129</c:v>
                </c:pt>
                <c:pt idx="10">
                  <c:v>0.7700055959709009</c:v>
                </c:pt>
                <c:pt idx="11">
                  <c:v>0.76519567027477098</c:v>
                </c:pt>
                <c:pt idx="12">
                  <c:v>0.75637860082304531</c:v>
                </c:pt>
                <c:pt idx="13">
                  <c:v>0.75142624286878568</c:v>
                </c:pt>
                <c:pt idx="14">
                  <c:v>0.74215186477059292</c:v>
                </c:pt>
                <c:pt idx="15">
                  <c:v>0.73526287838555493</c:v>
                </c:pt>
                <c:pt idx="16">
                  <c:v>0.73439153439153437</c:v>
                </c:pt>
                <c:pt idx="17">
                  <c:v>0.73424729765357233</c:v>
                </c:pt>
                <c:pt idx="18">
                  <c:v>0.72589890568004167</c:v>
                </c:pt>
                <c:pt idx="19">
                  <c:v>0.72232258064516131</c:v>
                </c:pt>
                <c:pt idx="20">
                  <c:v>0.71574381219698902</c:v>
                </c:pt>
                <c:pt idx="21">
                  <c:v>0.70758759768086721</c:v>
                </c:pt>
                <c:pt idx="22">
                  <c:v>0.70289855072463769</c:v>
                </c:pt>
                <c:pt idx="23">
                  <c:v>0.69682812884189815</c:v>
                </c:pt>
                <c:pt idx="24">
                  <c:v>0.69860669762894156</c:v>
                </c:pt>
                <c:pt idx="25">
                  <c:v>0.69301648884578082</c:v>
                </c:pt>
                <c:pt idx="26">
                  <c:v>0.68735026353617634</c:v>
                </c:pt>
                <c:pt idx="27">
                  <c:v>0.68211920529801329</c:v>
                </c:pt>
                <c:pt idx="28">
                  <c:v>0.67817712003758512</c:v>
                </c:pt>
                <c:pt idx="29">
                  <c:v>0.67373572593800979</c:v>
                </c:pt>
                <c:pt idx="30">
                  <c:v>0.67315265230484134</c:v>
                </c:pt>
                <c:pt idx="31">
                  <c:v>0.66919540229885055</c:v>
                </c:pt>
                <c:pt idx="32">
                  <c:v>0.6584705616963682</c:v>
                </c:pt>
                <c:pt idx="33">
                  <c:v>0.65678627145085799</c:v>
                </c:pt>
                <c:pt idx="34">
                  <c:v>0.65564074479737133</c:v>
                </c:pt>
                <c:pt idx="35">
                  <c:v>0.65120752297499462</c:v>
                </c:pt>
                <c:pt idx="36">
                  <c:v>0.65585241730279897</c:v>
                </c:pt>
                <c:pt idx="37">
                  <c:v>0.64994753410283312</c:v>
                </c:pt>
                <c:pt idx="38">
                  <c:v>0.6405444421530212</c:v>
                </c:pt>
                <c:pt idx="39">
                  <c:v>0.63134388956557042</c:v>
                </c:pt>
                <c:pt idx="40">
                  <c:v>0.62400635930047699</c:v>
                </c:pt>
                <c:pt idx="41">
                  <c:v>0.6115654205607477</c:v>
                </c:pt>
                <c:pt idx="42">
                  <c:v>0.60694980694980694</c:v>
                </c:pt>
                <c:pt idx="43">
                  <c:v>0.60255676397634039</c:v>
                </c:pt>
                <c:pt idx="44">
                  <c:v>0.59781379570297777</c:v>
                </c:pt>
                <c:pt idx="45">
                  <c:v>0.58926249303362432</c:v>
                </c:pt>
                <c:pt idx="46">
                  <c:v>0.58286131920336193</c:v>
                </c:pt>
                <c:pt idx="47">
                  <c:v>0.58017597414257494</c:v>
                </c:pt>
                <c:pt idx="48">
                  <c:v>0.57324286708420324</c:v>
                </c:pt>
                <c:pt idx="49">
                  <c:v>0.56756756756756754</c:v>
                </c:pt>
                <c:pt idx="50">
                  <c:v>0.56189198255618922</c:v>
                </c:pt>
                <c:pt idx="51">
                  <c:v>0.56153718734470759</c:v>
                </c:pt>
                <c:pt idx="52">
                  <c:v>0.56224572823433683</c:v>
                </c:pt>
                <c:pt idx="53">
                  <c:v>0.56448508180943213</c:v>
                </c:pt>
                <c:pt idx="54">
                  <c:v>0.56518320490643181</c:v>
                </c:pt>
                <c:pt idx="55">
                  <c:v>0.56139808227652332</c:v>
                </c:pt>
                <c:pt idx="56">
                  <c:v>0.56067518248175185</c:v>
                </c:pt>
                <c:pt idx="57">
                  <c:v>0.55603770761633997</c:v>
                </c:pt>
                <c:pt idx="58">
                  <c:v>0.55018422991893878</c:v>
                </c:pt>
                <c:pt idx="59">
                  <c:v>0.55426021876799081</c:v>
                </c:pt>
                <c:pt idx="60">
                  <c:v>0.5536667603259342</c:v>
                </c:pt>
                <c:pt idx="61">
                  <c:v>0.55347814132526807</c:v>
                </c:pt>
                <c:pt idx="62">
                  <c:v>0.54653358510925276</c:v>
                </c:pt>
                <c:pt idx="63">
                  <c:v>0.54081095313322802</c:v>
                </c:pt>
                <c:pt idx="64">
                  <c:v>0.53573753417523762</c:v>
                </c:pt>
                <c:pt idx="65">
                  <c:v>0.52887693686771675</c:v>
                </c:pt>
                <c:pt idx="66">
                  <c:v>0.52916198326464348</c:v>
                </c:pt>
                <c:pt idx="67">
                  <c:v>0.52858880778588813</c:v>
                </c:pt>
                <c:pt idx="68">
                  <c:v>0.52529779455124426</c:v>
                </c:pt>
                <c:pt idx="69">
                  <c:v>0.51400367309458217</c:v>
                </c:pt>
                <c:pt idx="70">
                  <c:v>0.50227853729020788</c:v>
                </c:pt>
                <c:pt idx="71">
                  <c:v>0.49031633311814071</c:v>
                </c:pt>
                <c:pt idx="72">
                  <c:v>0.47654295246038364</c:v>
                </c:pt>
                <c:pt idx="73">
                  <c:v>0.47430989320975214</c:v>
                </c:pt>
                <c:pt idx="74">
                  <c:v>0.46268946754760981</c:v>
                </c:pt>
                <c:pt idx="75">
                  <c:v>0.45402675147320176</c:v>
                </c:pt>
                <c:pt idx="76">
                  <c:v>0.44147661726861304</c:v>
                </c:pt>
                <c:pt idx="77">
                  <c:v>0.43434945504087191</c:v>
                </c:pt>
                <c:pt idx="78">
                  <c:v>0.41791409046534334</c:v>
                </c:pt>
                <c:pt idx="79">
                  <c:v>0.41623202149517941</c:v>
                </c:pt>
                <c:pt idx="80">
                  <c:v>0.40467190807378289</c:v>
                </c:pt>
                <c:pt idx="81">
                  <c:v>0.40253807106598982</c:v>
                </c:pt>
                <c:pt idx="82">
                  <c:v>0.38728918140682844</c:v>
                </c:pt>
                <c:pt idx="83">
                  <c:v>0.37686079916427268</c:v>
                </c:pt>
                <c:pt idx="84">
                  <c:v>0.36390569065547462</c:v>
                </c:pt>
                <c:pt idx="85">
                  <c:v>0.3500029591051666</c:v>
                </c:pt>
                <c:pt idx="86">
                  <c:v>0.34818207844259946</c:v>
                </c:pt>
                <c:pt idx="87">
                  <c:v>0.33517053206002728</c:v>
                </c:pt>
                <c:pt idx="88">
                  <c:v>0.33552251352913359</c:v>
                </c:pt>
                <c:pt idx="89">
                  <c:v>0.33321561900918173</c:v>
                </c:pt>
                <c:pt idx="90">
                  <c:v>0.32481015091800441</c:v>
                </c:pt>
                <c:pt idx="91">
                  <c:v>0.31317216655942642</c:v>
                </c:pt>
                <c:pt idx="92">
                  <c:v>0.30678685511749004</c:v>
                </c:pt>
                <c:pt idx="93">
                  <c:v>0.30477028102357917</c:v>
                </c:pt>
                <c:pt idx="94">
                  <c:v>0.30367101303911737</c:v>
                </c:pt>
                <c:pt idx="95">
                  <c:v>0.30264570552147241</c:v>
                </c:pt>
                <c:pt idx="96">
                  <c:v>0.30224071235676225</c:v>
                </c:pt>
                <c:pt idx="97">
                  <c:v>0.30126626192541195</c:v>
                </c:pt>
                <c:pt idx="98">
                  <c:v>0.29110904995362397</c:v>
                </c:pt>
                <c:pt idx="99">
                  <c:v>0.29189984330529883</c:v>
                </c:pt>
                <c:pt idx="100">
                  <c:v>0.29887904873970395</c:v>
                </c:pt>
                <c:pt idx="101">
                  <c:v>0.29640244812658606</c:v>
                </c:pt>
                <c:pt idx="102">
                  <c:v>0.30461380138356869</c:v>
                </c:pt>
                <c:pt idx="103">
                  <c:v>0.298794786497246</c:v>
                </c:pt>
                <c:pt idx="104">
                  <c:v>0.29332221672181547</c:v>
                </c:pt>
                <c:pt idx="105">
                  <c:v>0.28531538269758167</c:v>
                </c:pt>
                <c:pt idx="106">
                  <c:v>0.28481652701531351</c:v>
                </c:pt>
                <c:pt idx="107">
                  <c:v>0.2860000465192008</c:v>
                </c:pt>
                <c:pt idx="108">
                  <c:v>0.29008077689020162</c:v>
                </c:pt>
                <c:pt idx="109">
                  <c:v>0.28823504126547456</c:v>
                </c:pt>
                <c:pt idx="110">
                  <c:v>0.28436537944998863</c:v>
                </c:pt>
                <c:pt idx="111">
                  <c:v>0.28339296064597364</c:v>
                </c:pt>
                <c:pt idx="112">
                  <c:v>0.27932756260723718</c:v>
                </c:pt>
                <c:pt idx="113">
                  <c:v>0.27820964068587778</c:v>
                </c:pt>
                <c:pt idx="114">
                  <c:v>0.28022361984626137</c:v>
                </c:pt>
                <c:pt idx="115">
                  <c:v>0.29110696070684577</c:v>
                </c:pt>
                <c:pt idx="116">
                  <c:v>0.30453851686812511</c:v>
                </c:pt>
                <c:pt idx="117">
                  <c:v>0.32142796372237065</c:v>
                </c:pt>
                <c:pt idx="118">
                  <c:v>0.3287312505179415</c:v>
                </c:pt>
                <c:pt idx="119">
                  <c:v>0.32801833430856253</c:v>
                </c:pt>
                <c:pt idx="120">
                  <c:v>0.32867557715674361</c:v>
                </c:pt>
                <c:pt idx="121">
                  <c:v>0.33770373394466602</c:v>
                </c:pt>
                <c:pt idx="122">
                  <c:v>0.34978873780440961</c:v>
                </c:pt>
                <c:pt idx="123">
                  <c:v>0.37887573608941233</c:v>
                </c:pt>
                <c:pt idx="124">
                  <c:v>0.38949633078895407</c:v>
                </c:pt>
                <c:pt idx="125">
                  <c:v>0.40718216880696839</c:v>
                </c:pt>
                <c:pt idx="126">
                  <c:v>0.41443512566165724</c:v>
                </c:pt>
                <c:pt idx="127">
                  <c:v>0.41942116969044191</c:v>
                </c:pt>
                <c:pt idx="128">
                  <c:v>0.41940696341513944</c:v>
                </c:pt>
                <c:pt idx="129">
                  <c:v>0.43737339405886749</c:v>
                </c:pt>
                <c:pt idx="130">
                  <c:v>0.45483662593529633</c:v>
                </c:pt>
                <c:pt idx="131">
                  <c:v>0.48433664601218041</c:v>
                </c:pt>
                <c:pt idx="132">
                  <c:v>0.49803577508315217</c:v>
                </c:pt>
                <c:pt idx="133">
                  <c:v>0.51271613553539586</c:v>
                </c:pt>
                <c:pt idx="134">
                  <c:v>0.51802020718761987</c:v>
                </c:pt>
                <c:pt idx="135">
                  <c:v>0.52164239482200647</c:v>
                </c:pt>
                <c:pt idx="136">
                  <c:v>0.52614383160205014</c:v>
                </c:pt>
                <c:pt idx="137">
                  <c:v>0.54175691641232648</c:v>
                </c:pt>
                <c:pt idx="138">
                  <c:v>0.55222335865965322</c:v>
                </c:pt>
                <c:pt idx="139">
                  <c:v>0.56584076563801156</c:v>
                </c:pt>
                <c:pt idx="140">
                  <c:v>0.57039301622938487</c:v>
                </c:pt>
                <c:pt idx="141">
                  <c:v>0.57366111038815082</c:v>
                </c:pt>
                <c:pt idx="142">
                  <c:v>0.57646893119556797</c:v>
                </c:pt>
                <c:pt idx="143">
                  <c:v>0.58538540166333686</c:v>
                </c:pt>
                <c:pt idx="144">
                  <c:v>0.58830897223754364</c:v>
                </c:pt>
                <c:pt idx="145">
                  <c:v>0.59467209850131431</c:v>
                </c:pt>
                <c:pt idx="146">
                  <c:v>0.59944467645631339</c:v>
                </c:pt>
                <c:pt idx="147">
                  <c:v>0.60000674657611264</c:v>
                </c:pt>
                <c:pt idx="148">
                  <c:v>0.60425593643992148</c:v>
                </c:pt>
                <c:pt idx="149">
                  <c:v>0.60592028006115262</c:v>
                </c:pt>
                <c:pt idx="150">
                  <c:v>0.60814586734749787</c:v>
                </c:pt>
                <c:pt idx="151">
                  <c:v>0.61266987925713356</c:v>
                </c:pt>
                <c:pt idx="152">
                  <c:v>0.61257528512237835</c:v>
                </c:pt>
                <c:pt idx="153">
                  <c:v>0.61181225333980538</c:v>
                </c:pt>
                <c:pt idx="154">
                  <c:v>0.60818848167539263</c:v>
                </c:pt>
                <c:pt idx="155">
                  <c:v>0.60552891337897607</c:v>
                </c:pt>
                <c:pt idx="156">
                  <c:v>0.60070656946231293</c:v>
                </c:pt>
                <c:pt idx="157">
                  <c:v>0.59814699439274877</c:v>
                </c:pt>
                <c:pt idx="158">
                  <c:v>0.60148607790051978</c:v>
                </c:pt>
                <c:pt idx="159">
                  <c:v>0.59729542775304212</c:v>
                </c:pt>
                <c:pt idx="160">
                  <c:v>0.59480489649033819</c:v>
                </c:pt>
                <c:pt idx="161">
                  <c:v>0.59469347830176256</c:v>
                </c:pt>
                <c:pt idx="162">
                  <c:v>0.59063439914858173</c:v>
                </c:pt>
                <c:pt idx="163">
                  <c:v>0.58424691267944762</c:v>
                </c:pt>
                <c:pt idx="164">
                  <c:v>0.58009053829949353</c:v>
                </c:pt>
                <c:pt idx="165">
                  <c:v>0.58142771572530916</c:v>
                </c:pt>
                <c:pt idx="166">
                  <c:v>0.58625889367454997</c:v>
                </c:pt>
                <c:pt idx="167">
                  <c:v>0.59125076702802204</c:v>
                </c:pt>
                <c:pt idx="168">
                  <c:v>0.59421577667868219</c:v>
                </c:pt>
                <c:pt idx="169">
                  <c:v>0.59070314506042454</c:v>
                </c:pt>
                <c:pt idx="170">
                  <c:v>0.59090871835222569</c:v>
                </c:pt>
                <c:pt idx="171">
                  <c:v>0.59084659679089024</c:v>
                </c:pt>
                <c:pt idx="172">
                  <c:v>0.60196269598989882</c:v>
                </c:pt>
                <c:pt idx="173">
                  <c:v>0.60410401696685767</c:v>
                </c:pt>
                <c:pt idx="174">
                  <c:v>0.60499220945982979</c:v>
                </c:pt>
                <c:pt idx="175">
                  <c:v>0.60566276372044658</c:v>
                </c:pt>
                <c:pt idx="176">
                  <c:v>0.6078673161107343</c:v>
                </c:pt>
                <c:pt idx="177">
                  <c:v>0.60760733942145029</c:v>
                </c:pt>
                <c:pt idx="178">
                  <c:v>0.61419225421140211</c:v>
                </c:pt>
                <c:pt idx="179">
                  <c:v>0.62018958847084904</c:v>
                </c:pt>
                <c:pt idx="180">
                  <c:v>0.62913089365779173</c:v>
                </c:pt>
                <c:pt idx="181">
                  <c:v>0.64564705182806725</c:v>
                </c:pt>
                <c:pt idx="182">
                  <c:v>0.65793613862483102</c:v>
                </c:pt>
                <c:pt idx="183">
                  <c:v>0.66373261427007491</c:v>
                </c:pt>
                <c:pt idx="184">
                  <c:v>0.66603102236445066</c:v>
                </c:pt>
                <c:pt idx="185">
                  <c:v>0.67241917114607586</c:v>
                </c:pt>
                <c:pt idx="186">
                  <c:v>0.67780508725016042</c:v>
                </c:pt>
                <c:pt idx="187">
                  <c:v>0.68280918525313916</c:v>
                </c:pt>
                <c:pt idx="188">
                  <c:v>0.69183125927617306</c:v>
                </c:pt>
                <c:pt idx="189">
                  <c:v>0.69553837423748044</c:v>
                </c:pt>
                <c:pt idx="190">
                  <c:v>0.69841191347471632</c:v>
                </c:pt>
                <c:pt idx="191">
                  <c:v>0.69981412639405205</c:v>
                </c:pt>
                <c:pt idx="192">
                  <c:v>0.70408892250798449</c:v>
                </c:pt>
                <c:pt idx="193">
                  <c:v>0.71183026534979199</c:v>
                </c:pt>
                <c:pt idx="194">
                  <c:v>0.71963031525816223</c:v>
                </c:pt>
                <c:pt idx="195">
                  <c:v>0.72975083263083707</c:v>
                </c:pt>
                <c:pt idx="196">
                  <c:v>0.73294324166179048</c:v>
                </c:pt>
                <c:pt idx="197">
                  <c:v>0.73436985399055876</c:v>
                </c:pt>
                <c:pt idx="198">
                  <c:v>0.73699991785098173</c:v>
                </c:pt>
                <c:pt idx="199">
                  <c:v>0.73844077409151954</c:v>
                </c:pt>
                <c:pt idx="200">
                  <c:v>0.74474301049699354</c:v>
                </c:pt>
                <c:pt idx="201">
                  <c:v>0.74980530254291811</c:v>
                </c:pt>
                <c:pt idx="202">
                  <c:v>0.76008912595793521</c:v>
                </c:pt>
                <c:pt idx="203">
                  <c:v>0.77192604607649806</c:v>
                </c:pt>
                <c:pt idx="204">
                  <c:v>0.77730720182562585</c:v>
                </c:pt>
                <c:pt idx="205">
                  <c:v>0.77654248269768811</c:v>
                </c:pt>
                <c:pt idx="206">
                  <c:v>0.78181429925127122</c:v>
                </c:pt>
                <c:pt idx="207">
                  <c:v>0.78889066198569113</c:v>
                </c:pt>
                <c:pt idx="208">
                  <c:v>0.79404538802323044</c:v>
                </c:pt>
                <c:pt idx="209">
                  <c:v>0.79752221496566333</c:v>
                </c:pt>
                <c:pt idx="210">
                  <c:v>0.80350415831169253</c:v>
                </c:pt>
                <c:pt idx="211">
                  <c:v>0.80256689259167002</c:v>
                </c:pt>
                <c:pt idx="212">
                  <c:v>0.80176559763715727</c:v>
                </c:pt>
                <c:pt idx="213">
                  <c:v>0.80534758661996586</c:v>
                </c:pt>
                <c:pt idx="214">
                  <c:v>0.80981049818023754</c:v>
                </c:pt>
                <c:pt idx="215">
                  <c:v>0.81418348944092156</c:v>
                </c:pt>
                <c:pt idx="216">
                  <c:v>0.82675557273547229</c:v>
                </c:pt>
                <c:pt idx="217">
                  <c:v>0.84628911765460935</c:v>
                </c:pt>
                <c:pt idx="218">
                  <c:v>0.86600634319768777</c:v>
                </c:pt>
                <c:pt idx="219">
                  <c:v>0.87474426875203148</c:v>
                </c:pt>
                <c:pt idx="220">
                  <c:v>0.8827032724225069</c:v>
                </c:pt>
                <c:pt idx="221">
                  <c:v>0.88641722452953042</c:v>
                </c:pt>
                <c:pt idx="222">
                  <c:v>0.88778522645013058</c:v>
                </c:pt>
                <c:pt idx="223">
                  <c:v>0.88646392217820791</c:v>
                </c:pt>
                <c:pt idx="224">
                  <c:v>0.88638151241619534</c:v>
                </c:pt>
                <c:pt idx="225">
                  <c:v>0.8839167449178208</c:v>
                </c:pt>
                <c:pt idx="226">
                  <c:v>0.88152234550300623</c:v>
                </c:pt>
                <c:pt idx="227">
                  <c:v>0.88175608912603132</c:v>
                </c:pt>
                <c:pt idx="228">
                  <c:v>0.88108905414541205</c:v>
                </c:pt>
                <c:pt idx="229">
                  <c:v>0.87854359965504381</c:v>
                </c:pt>
                <c:pt idx="230">
                  <c:v>0.87712189245427663</c:v>
                </c:pt>
                <c:pt idx="231">
                  <c:v>0.87795204069274557</c:v>
                </c:pt>
                <c:pt idx="232">
                  <c:v>0.87565048028509573</c:v>
                </c:pt>
                <c:pt idx="233">
                  <c:v>0.87346325936158076</c:v>
                </c:pt>
                <c:pt idx="234">
                  <c:v>0.87468312048596164</c:v>
                </c:pt>
                <c:pt idx="235">
                  <c:v>0.8757298194868498</c:v>
                </c:pt>
                <c:pt idx="236">
                  <c:v>0.87859646214686593</c:v>
                </c:pt>
                <c:pt idx="237">
                  <c:v>0.87669603316687084</c:v>
                </c:pt>
                <c:pt idx="238">
                  <c:v>0.87715146047405357</c:v>
                </c:pt>
                <c:pt idx="239">
                  <c:v>0.87426231131773191</c:v>
                </c:pt>
                <c:pt idx="240">
                  <c:v>0.87228761959988399</c:v>
                </c:pt>
                <c:pt idx="241">
                  <c:v>0.87228761959988399</c:v>
                </c:pt>
                <c:pt idx="242">
                  <c:v>0.86608891415838229</c:v>
                </c:pt>
                <c:pt idx="243">
                  <c:v>0.86022633334283516</c:v>
                </c:pt>
                <c:pt idx="244">
                  <c:v>0.85464849654922526</c:v>
                </c:pt>
                <c:pt idx="245">
                  <c:v>0.85025416429765655</c:v>
                </c:pt>
                <c:pt idx="246">
                  <c:v>0.84579862976894138</c:v>
                </c:pt>
                <c:pt idx="247">
                  <c:v>0.8417174839194721</c:v>
                </c:pt>
                <c:pt idx="248">
                  <c:v>0.83819060926652911</c:v>
                </c:pt>
                <c:pt idx="249">
                  <c:v>0.83406306177142042</c:v>
                </c:pt>
                <c:pt idx="250">
                  <c:v>0.82870565560440879</c:v>
                </c:pt>
                <c:pt idx="251">
                  <c:v>0.85463619676546942</c:v>
                </c:pt>
                <c:pt idx="252">
                  <c:v>0.85315617127104604</c:v>
                </c:pt>
                <c:pt idx="253">
                  <c:v>0.84980722516851037</c:v>
                </c:pt>
                <c:pt idx="254">
                  <c:v>0.8466553303091201</c:v>
                </c:pt>
                <c:pt idx="255">
                  <c:v>0.84263497388626374</c:v>
                </c:pt>
                <c:pt idx="256">
                  <c:v>0.84656445678474512</c:v>
                </c:pt>
                <c:pt idx="257">
                  <c:v>0.84434790309053875</c:v>
                </c:pt>
                <c:pt idx="258">
                  <c:v>0.84481982797411859</c:v>
                </c:pt>
                <c:pt idx="259">
                  <c:v>0.84264092394319889</c:v>
                </c:pt>
                <c:pt idx="260">
                  <c:v>0.84185680164076127</c:v>
                </c:pt>
                <c:pt idx="261">
                  <c:v>0.83984092920128961</c:v>
                </c:pt>
                <c:pt idx="262">
                  <c:v>0.84778300217402291</c:v>
                </c:pt>
                <c:pt idx="263">
                  <c:v>0.8472658957795437</c:v>
                </c:pt>
                <c:pt idx="264">
                  <c:v>0.84603222105840692</c:v>
                </c:pt>
                <c:pt idx="265">
                  <c:v>0.84833184390825145</c:v>
                </c:pt>
                <c:pt idx="266">
                  <c:v>0.84940868577636219</c:v>
                </c:pt>
                <c:pt idx="267">
                  <c:v>0.84869532754352184</c:v>
                </c:pt>
                <c:pt idx="268">
                  <c:v>0.84658310733220943</c:v>
                </c:pt>
                <c:pt idx="269">
                  <c:v>0.84715324561616845</c:v>
                </c:pt>
                <c:pt idx="270">
                  <c:v>0.85118485706678282</c:v>
                </c:pt>
                <c:pt idx="271">
                  <c:v>0.85245104177704145</c:v>
                </c:pt>
                <c:pt idx="272">
                  <c:v>0.85463841870236512</c:v>
                </c:pt>
                <c:pt idx="273">
                  <c:v>0.85587172473709583</c:v>
                </c:pt>
                <c:pt idx="274">
                  <c:v>0.85634859863311441</c:v>
                </c:pt>
                <c:pt idx="275">
                  <c:v>0.85592886967814097</c:v>
                </c:pt>
                <c:pt idx="276">
                  <c:v>0.85704712239552605</c:v>
                </c:pt>
                <c:pt idx="277">
                  <c:v>0.85884228195808665</c:v>
                </c:pt>
                <c:pt idx="278">
                  <c:v>0.86256715245536031</c:v>
                </c:pt>
                <c:pt idx="279">
                  <c:v>0.865457241167091</c:v>
                </c:pt>
                <c:pt idx="280">
                  <c:v>0.86915150023452048</c:v>
                </c:pt>
                <c:pt idx="281">
                  <c:v>0.87163329889216823</c:v>
                </c:pt>
                <c:pt idx="282">
                  <c:v>0.87156217654886881</c:v>
                </c:pt>
                <c:pt idx="283">
                  <c:v>0.87228383415397359</c:v>
                </c:pt>
                <c:pt idx="284">
                  <c:v>0.88229922401648331</c:v>
                </c:pt>
                <c:pt idx="285">
                  <c:v>0.8865183964854475</c:v>
                </c:pt>
                <c:pt idx="286">
                  <c:v>0.89201389364333872</c:v>
                </c:pt>
                <c:pt idx="287">
                  <c:v>0.8945003414523105</c:v>
                </c:pt>
                <c:pt idx="288">
                  <c:v>0.89628956397264326</c:v>
                </c:pt>
                <c:pt idx="289">
                  <c:v>0.89851330132423279</c:v>
                </c:pt>
                <c:pt idx="290">
                  <c:v>0.90042805698367046</c:v>
                </c:pt>
                <c:pt idx="291">
                  <c:v>0.90528441328466625</c:v>
                </c:pt>
                <c:pt idx="292">
                  <c:v>0.90657812281627148</c:v>
                </c:pt>
                <c:pt idx="293">
                  <c:v>0.91122516913775731</c:v>
                </c:pt>
                <c:pt idx="294">
                  <c:v>0.91464783924834048</c:v>
                </c:pt>
                <c:pt idx="295">
                  <c:v>0.91625091972794004</c:v>
                </c:pt>
                <c:pt idx="296">
                  <c:v>0.91596273570116904</c:v>
                </c:pt>
                <c:pt idx="297">
                  <c:v>0.91789556523372173</c:v>
                </c:pt>
                <c:pt idx="298">
                  <c:v>0.921912176308048</c:v>
                </c:pt>
                <c:pt idx="299">
                  <c:v>0.92362745098039212</c:v>
                </c:pt>
                <c:pt idx="300">
                  <c:v>0.92695424743570354</c:v>
                </c:pt>
                <c:pt idx="301">
                  <c:v>0.92983219584108556</c:v>
                </c:pt>
                <c:pt idx="302">
                  <c:v>0.93038381563371475</c:v>
                </c:pt>
                <c:pt idx="303">
                  <c:v>0.93021093047664172</c:v>
                </c:pt>
                <c:pt idx="304">
                  <c:v>0.93222190284564532</c:v>
                </c:pt>
                <c:pt idx="305">
                  <c:v>0.93572677808006222</c:v>
                </c:pt>
                <c:pt idx="306">
                  <c:v>0.93549881329462936</c:v>
                </c:pt>
                <c:pt idx="307">
                  <c:v>0.93753276215228065</c:v>
                </c:pt>
                <c:pt idx="308">
                  <c:v>0.93942327578999252</c:v>
                </c:pt>
                <c:pt idx="309">
                  <c:v>0.93915367170056785</c:v>
                </c:pt>
                <c:pt idx="310">
                  <c:v>0.93956869290231904</c:v>
                </c:pt>
                <c:pt idx="311">
                  <c:v>0.94038163821118603</c:v>
                </c:pt>
                <c:pt idx="312">
                  <c:v>0.94213815544567903</c:v>
                </c:pt>
                <c:pt idx="313">
                  <c:v>0.94202632304119049</c:v>
                </c:pt>
                <c:pt idx="314">
                  <c:v>0.94424930317090006</c:v>
                </c:pt>
                <c:pt idx="315">
                  <c:v>0.94502459012816542</c:v>
                </c:pt>
                <c:pt idx="316">
                  <c:v>0.94494200749978197</c:v>
                </c:pt>
                <c:pt idx="317">
                  <c:v>0.94534711964549478</c:v>
                </c:pt>
                <c:pt idx="318">
                  <c:v>0.94650918795139816</c:v>
                </c:pt>
                <c:pt idx="319">
                  <c:v>0.94809697613009036</c:v>
                </c:pt>
                <c:pt idx="320">
                  <c:v>0.94859169314077851</c:v>
                </c:pt>
                <c:pt idx="321">
                  <c:v>0.94948082460079297</c:v>
                </c:pt>
                <c:pt idx="322">
                  <c:v>0.94987676392480869</c:v>
                </c:pt>
                <c:pt idx="323">
                  <c:v>0.95014463087684908</c:v>
                </c:pt>
                <c:pt idx="324">
                  <c:v>0.95037542484566828</c:v>
                </c:pt>
                <c:pt idx="325">
                  <c:v>0.95167349060895556</c:v>
                </c:pt>
                <c:pt idx="326">
                  <c:v>0.95298381125981213</c:v>
                </c:pt>
                <c:pt idx="327">
                  <c:v>0.95365281588353923</c:v>
                </c:pt>
                <c:pt idx="328">
                  <c:v>0.95503333347754049</c:v>
                </c:pt>
                <c:pt idx="329">
                  <c:v>0.95530571650955631</c:v>
                </c:pt>
                <c:pt idx="330">
                  <c:v>0.9553401247347334</c:v>
                </c:pt>
                <c:pt idx="331">
                  <c:v>0.95542546067270095</c:v>
                </c:pt>
                <c:pt idx="332">
                  <c:v>0.95597571192896691</c:v>
                </c:pt>
                <c:pt idx="333">
                  <c:v>0.95683568123748364</c:v>
                </c:pt>
                <c:pt idx="334">
                  <c:v>0.95747369874004129</c:v>
                </c:pt>
                <c:pt idx="335">
                  <c:v>0.95816303654267332</c:v>
                </c:pt>
                <c:pt idx="336">
                  <c:v>0.95840263355193422</c:v>
                </c:pt>
                <c:pt idx="337">
                  <c:v>0.95889466974468529</c:v>
                </c:pt>
                <c:pt idx="338">
                  <c:v>0.95884034756848457</c:v>
                </c:pt>
                <c:pt idx="339">
                  <c:v>0.95927895828492249</c:v>
                </c:pt>
                <c:pt idx="340">
                  <c:v>0.9598098883846965</c:v>
                </c:pt>
                <c:pt idx="341">
                  <c:v>0.95941799805770178</c:v>
                </c:pt>
                <c:pt idx="342">
                  <c:v>0.95922546851855828</c:v>
                </c:pt>
                <c:pt idx="343">
                  <c:v>0.95908745769110326</c:v>
                </c:pt>
                <c:pt idx="344">
                  <c:v>0.95866946718676327</c:v>
                </c:pt>
                <c:pt idx="345">
                  <c:v>0.95833190541466762</c:v>
                </c:pt>
                <c:pt idx="346">
                  <c:v>0.95808898439305867</c:v>
                </c:pt>
                <c:pt idx="347">
                  <c:v>0.95748646869201637</c:v>
                </c:pt>
                <c:pt idx="348">
                  <c:v>0.95669192188667163</c:v>
                </c:pt>
                <c:pt idx="349">
                  <c:v>0.95561682597449082</c:v>
                </c:pt>
                <c:pt idx="350">
                  <c:v>0.95409031357936469</c:v>
                </c:pt>
                <c:pt idx="351">
                  <c:v>0.95274229710908043</c:v>
                </c:pt>
                <c:pt idx="352">
                  <c:v>0.95170401533528981</c:v>
                </c:pt>
                <c:pt idx="353">
                  <c:v>0.95003130976356898</c:v>
                </c:pt>
                <c:pt idx="354">
                  <c:v>0.94845883038269641</c:v>
                </c:pt>
                <c:pt idx="355">
                  <c:v>0.94682795744214843</c:v>
                </c:pt>
                <c:pt idx="356">
                  <c:v>0.94566670309623291</c:v>
                </c:pt>
                <c:pt idx="357">
                  <c:v>0.94341964046149718</c:v>
                </c:pt>
                <c:pt idx="358">
                  <c:v>0.94167614681968748</c:v>
                </c:pt>
                <c:pt idx="359">
                  <c:v>0.93992561145132814</c:v>
                </c:pt>
                <c:pt idx="360">
                  <c:v>0.93942222351857796</c:v>
                </c:pt>
                <c:pt idx="361">
                  <c:v>0.93774728197626089</c:v>
                </c:pt>
                <c:pt idx="362">
                  <c:v>0.93571591356413286</c:v>
                </c:pt>
                <c:pt idx="363">
                  <c:v>0.93374342618948269</c:v>
                </c:pt>
                <c:pt idx="364">
                  <c:v>0.9311944352979914</c:v>
                </c:pt>
                <c:pt idx="365">
                  <c:v>0.92910433972103257</c:v>
                </c:pt>
                <c:pt idx="366">
                  <c:v>0.92863500449133107</c:v>
                </c:pt>
                <c:pt idx="367">
                  <c:v>0.92717855215606759</c:v>
                </c:pt>
                <c:pt idx="368">
                  <c:v>0.92601662456197542</c:v>
                </c:pt>
                <c:pt idx="369">
                  <c:v>0.92441045924686605</c:v>
                </c:pt>
                <c:pt idx="370">
                  <c:v>0.92286674222797926</c:v>
                </c:pt>
                <c:pt idx="371">
                  <c:v>0.92133679826968395</c:v>
                </c:pt>
                <c:pt idx="372">
                  <c:v>0.91890620098295517</c:v>
                </c:pt>
                <c:pt idx="373">
                  <c:v>0.91574404654573427</c:v>
                </c:pt>
                <c:pt idx="374">
                  <c:v>0.91495113993506627</c:v>
                </c:pt>
                <c:pt idx="375">
                  <c:v>0.91366897885600351</c:v>
                </c:pt>
                <c:pt idx="376">
                  <c:v>0.91143412925744127</c:v>
                </c:pt>
                <c:pt idx="377">
                  <c:v>0.90902205812742587</c:v>
                </c:pt>
                <c:pt idx="378">
                  <c:v>0.90718397014045771</c:v>
                </c:pt>
                <c:pt idx="379">
                  <c:v>0.90536303533473461</c:v>
                </c:pt>
                <c:pt idx="380">
                  <c:v>0.90294204843340409</c:v>
                </c:pt>
                <c:pt idx="381">
                  <c:v>0.89868429736665356</c:v>
                </c:pt>
                <c:pt idx="382">
                  <c:v>0.89987547277803992</c:v>
                </c:pt>
                <c:pt idx="383">
                  <c:v>0.89655517301071341</c:v>
                </c:pt>
                <c:pt idx="384">
                  <c:v>0.89495263192115138</c:v>
                </c:pt>
                <c:pt idx="385">
                  <c:v>0.89041876581484947</c:v>
                </c:pt>
                <c:pt idx="386">
                  <c:v>0.88781411593939941</c:v>
                </c:pt>
                <c:pt idx="387">
                  <c:v>0.88563007908217994</c:v>
                </c:pt>
                <c:pt idx="388">
                  <c:v>0.88322902786303548</c:v>
                </c:pt>
                <c:pt idx="389">
                  <c:v>0.88172675585408811</c:v>
                </c:pt>
                <c:pt idx="390">
                  <c:v>0.87991248563058555</c:v>
                </c:pt>
                <c:pt idx="391">
                  <c:v>0.87908649682514528</c:v>
                </c:pt>
                <c:pt idx="392">
                  <c:v>0.8780395610848104</c:v>
                </c:pt>
                <c:pt idx="393">
                  <c:v>0.87680521728334659</c:v>
                </c:pt>
                <c:pt idx="394">
                  <c:v>0.87362184571932666</c:v>
                </c:pt>
                <c:pt idx="395">
                  <c:v>0.87421804375338996</c:v>
                </c:pt>
                <c:pt idx="396">
                  <c:v>0.87515889162960692</c:v>
                </c:pt>
                <c:pt idx="397">
                  <c:v>0.87623302627946087</c:v>
                </c:pt>
                <c:pt idx="398">
                  <c:v>0.87673559690973646</c:v>
                </c:pt>
                <c:pt idx="399">
                  <c:v>0.87663225966919534</c:v>
                </c:pt>
                <c:pt idx="400">
                  <c:v>0.87641746235736873</c:v>
                </c:pt>
                <c:pt idx="401">
                  <c:v>0.87506792471471617</c:v>
                </c:pt>
                <c:pt idx="402">
                  <c:v>0.8767715995314429</c:v>
                </c:pt>
                <c:pt idx="403">
                  <c:v>0.87891104455837898</c:v>
                </c:pt>
                <c:pt idx="404">
                  <c:v>0.88215308144839089</c:v>
                </c:pt>
                <c:pt idx="405">
                  <c:v>0.88540215149657209</c:v>
                </c:pt>
                <c:pt idx="406">
                  <c:v>0.88596235225448705</c:v>
                </c:pt>
                <c:pt idx="407">
                  <c:v>0.88650588304567546</c:v>
                </c:pt>
                <c:pt idx="408">
                  <c:v>0.88732895769176268</c:v>
                </c:pt>
                <c:pt idx="409">
                  <c:v>0.88927048097843886</c:v>
                </c:pt>
                <c:pt idx="410">
                  <c:v>0.89585312788311922</c:v>
                </c:pt>
                <c:pt idx="411">
                  <c:v>0.89917353670005007</c:v>
                </c:pt>
                <c:pt idx="412">
                  <c:v>0.90255647956597385</c:v>
                </c:pt>
                <c:pt idx="413">
                  <c:v>0.90625993226409485</c:v>
                </c:pt>
                <c:pt idx="414">
                  <c:v>0.90540858619454534</c:v>
                </c:pt>
                <c:pt idx="415">
                  <c:v>0.90552988330001805</c:v>
                </c:pt>
                <c:pt idx="416">
                  <c:v>0.90765967139326398</c:v>
                </c:pt>
                <c:pt idx="417">
                  <c:v>0.91182251795019775</c:v>
                </c:pt>
                <c:pt idx="418">
                  <c:v>0.91473246344999526</c:v>
                </c:pt>
                <c:pt idx="419">
                  <c:v>0.91769030966328002</c:v>
                </c:pt>
                <c:pt idx="420">
                  <c:v>0.91878081729145555</c:v>
                </c:pt>
                <c:pt idx="421">
                  <c:v>0.91977661016720513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lavoro'!$BG$2:$BG$578</c:f>
              <c:numCache>
                <c:formatCode>0.0%</c:formatCode>
                <c:ptCount val="424"/>
                <c:pt idx="0">
                  <c:v>8.5809581564584597E-2</c:v>
                </c:pt>
                <c:pt idx="1">
                  <c:v>8.5627836611195163E-2</c:v>
                </c:pt>
                <c:pt idx="2">
                  <c:v>8.555018137847642E-2</c:v>
                </c:pt>
                <c:pt idx="3">
                  <c:v>8.5593731163351422E-2</c:v>
                </c:pt>
                <c:pt idx="4">
                  <c:v>8.5055405810122789E-2</c:v>
                </c:pt>
                <c:pt idx="5">
                  <c:v>8.4298011279311372E-2</c:v>
                </c:pt>
                <c:pt idx="6">
                  <c:v>8.3627797408716134E-2</c:v>
                </c:pt>
                <c:pt idx="7">
                  <c:v>8.2943925233644855E-2</c:v>
                </c:pt>
                <c:pt idx="8">
                  <c:v>8.2247321169997098E-2</c:v>
                </c:pt>
                <c:pt idx="9">
                  <c:v>8.1492109038737451E-2</c:v>
                </c:pt>
                <c:pt idx="10">
                  <c:v>7.9462786793508669E-2</c:v>
                </c:pt>
                <c:pt idx="11">
                  <c:v>7.8823202886483493E-2</c:v>
                </c:pt>
                <c:pt idx="12">
                  <c:v>7.7914951989026066E-2</c:v>
                </c:pt>
                <c:pt idx="13">
                  <c:v>7.715294756859549E-2</c:v>
                </c:pt>
                <c:pt idx="14">
                  <c:v>7.620069761202039E-2</c:v>
                </c:pt>
                <c:pt idx="15">
                  <c:v>7.5677110993096125E-2</c:v>
                </c:pt>
                <c:pt idx="16">
                  <c:v>7.5661375661375666E-2</c:v>
                </c:pt>
                <c:pt idx="17">
                  <c:v>7.5402056419720531E-2</c:v>
                </c:pt>
                <c:pt idx="18">
                  <c:v>7.4517978113600836E-2</c:v>
                </c:pt>
                <c:pt idx="19">
                  <c:v>7.3806451612903223E-2</c:v>
                </c:pt>
                <c:pt idx="20">
                  <c:v>7.2977800459300843E-2</c:v>
                </c:pt>
                <c:pt idx="21">
                  <c:v>7.2094781951096545E-2</c:v>
                </c:pt>
                <c:pt idx="22">
                  <c:v>7.1464267866066966E-2</c:v>
                </c:pt>
                <c:pt idx="23">
                  <c:v>7.0322104745512662E-2</c:v>
                </c:pt>
                <c:pt idx="24">
                  <c:v>6.9909557565387442E-2</c:v>
                </c:pt>
                <c:pt idx="25">
                  <c:v>6.9350145489815718E-2</c:v>
                </c:pt>
                <c:pt idx="26">
                  <c:v>6.8519405845711548E-2</c:v>
                </c:pt>
                <c:pt idx="27">
                  <c:v>6.7644276253547783E-2</c:v>
                </c:pt>
                <c:pt idx="28">
                  <c:v>6.7183462532299745E-2</c:v>
                </c:pt>
                <c:pt idx="29">
                  <c:v>6.6651130272663714E-2</c:v>
                </c:pt>
                <c:pt idx="30">
                  <c:v>6.6249710447069718E-2</c:v>
                </c:pt>
                <c:pt idx="31">
                  <c:v>6.5977011494252877E-2</c:v>
                </c:pt>
                <c:pt idx="32">
                  <c:v>6.4741709903000225E-2</c:v>
                </c:pt>
                <c:pt idx="33">
                  <c:v>6.4185424559839541E-2</c:v>
                </c:pt>
                <c:pt idx="34">
                  <c:v>6.3088718510405262E-2</c:v>
                </c:pt>
                <c:pt idx="35">
                  <c:v>6.176533447317803E-2</c:v>
                </c:pt>
                <c:pt idx="36">
                  <c:v>6.1280746395250212E-2</c:v>
                </c:pt>
                <c:pt idx="37">
                  <c:v>6.0650577124868835E-2</c:v>
                </c:pt>
                <c:pt idx="38">
                  <c:v>5.9599917508764692E-2</c:v>
                </c:pt>
                <c:pt idx="39">
                  <c:v>5.8668290702395452E-2</c:v>
                </c:pt>
                <c:pt idx="40">
                  <c:v>5.7432432432432436E-2</c:v>
                </c:pt>
                <c:pt idx="41">
                  <c:v>5.6269470404984423E-2</c:v>
                </c:pt>
                <c:pt idx="42">
                  <c:v>5.579150579150579E-2</c:v>
                </c:pt>
                <c:pt idx="43">
                  <c:v>5.5332951726769698E-2</c:v>
                </c:pt>
                <c:pt idx="44">
                  <c:v>5.5032039200904638E-2</c:v>
                </c:pt>
                <c:pt idx="45">
                  <c:v>5.4244844882036042E-2</c:v>
                </c:pt>
                <c:pt idx="46">
                  <c:v>5.3900968390279552E-2</c:v>
                </c:pt>
                <c:pt idx="47">
                  <c:v>5.2971808224097687E-2</c:v>
                </c:pt>
                <c:pt idx="48">
                  <c:v>5.1496172581767571E-2</c:v>
                </c:pt>
                <c:pt idx="49">
                  <c:v>5.0632911392405063E-2</c:v>
                </c:pt>
                <c:pt idx="50">
                  <c:v>4.9647769204964776E-2</c:v>
                </c:pt>
                <c:pt idx="51">
                  <c:v>4.9527911214179231E-2</c:v>
                </c:pt>
                <c:pt idx="52">
                  <c:v>4.8820179007323029E-2</c:v>
                </c:pt>
                <c:pt idx="53">
                  <c:v>4.8604427333974978E-2</c:v>
                </c:pt>
                <c:pt idx="54">
                  <c:v>4.7806258845730462E-2</c:v>
                </c:pt>
                <c:pt idx="55">
                  <c:v>4.7324466439839161E-2</c:v>
                </c:pt>
                <c:pt idx="56">
                  <c:v>4.6532846715328466E-2</c:v>
                </c:pt>
                <c:pt idx="57">
                  <c:v>4.6087086637737543E-2</c:v>
                </c:pt>
                <c:pt idx="58">
                  <c:v>4.5541635961680177E-2</c:v>
                </c:pt>
                <c:pt idx="59">
                  <c:v>4.4617156016119749E-2</c:v>
                </c:pt>
                <c:pt idx="60">
                  <c:v>4.3692048328182076E-2</c:v>
                </c:pt>
                <c:pt idx="61">
                  <c:v>4.2892493813582622E-2</c:v>
                </c:pt>
                <c:pt idx="62">
                  <c:v>4.2352306447261935E-2</c:v>
                </c:pt>
                <c:pt idx="63">
                  <c:v>4.1732490784623488E-2</c:v>
                </c:pt>
                <c:pt idx="64">
                  <c:v>4.1531050644447336E-2</c:v>
                </c:pt>
                <c:pt idx="65">
                  <c:v>4.1106415674222054E-2</c:v>
                </c:pt>
                <c:pt idx="66">
                  <c:v>4.0214812039465468E-2</c:v>
                </c:pt>
                <c:pt idx="67">
                  <c:v>3.9659367396593675E-2</c:v>
                </c:pt>
                <c:pt idx="68">
                  <c:v>3.8801745488854816E-2</c:v>
                </c:pt>
                <c:pt idx="69">
                  <c:v>3.8223140495867766E-2</c:v>
                </c:pt>
                <c:pt idx="70">
                  <c:v>3.7234633766811159E-2</c:v>
                </c:pt>
                <c:pt idx="71">
                  <c:v>3.6152356358941255E-2</c:v>
                </c:pt>
                <c:pt idx="72">
                  <c:v>3.5341951626355297E-2</c:v>
                </c:pt>
                <c:pt idx="73">
                  <c:v>3.4354221237154946E-2</c:v>
                </c:pt>
                <c:pt idx="74">
                  <c:v>3.3326855810338125E-2</c:v>
                </c:pt>
                <c:pt idx="75">
                  <c:v>3.2737816855298849E-2</c:v>
                </c:pt>
                <c:pt idx="76">
                  <c:v>3.1946046676723752E-2</c:v>
                </c:pt>
                <c:pt idx="77">
                  <c:v>3.0824250681198911E-2</c:v>
                </c:pt>
                <c:pt idx="78">
                  <c:v>2.9694109990237551E-2</c:v>
                </c:pt>
                <c:pt idx="79">
                  <c:v>2.908171329223961E-2</c:v>
                </c:pt>
                <c:pt idx="80">
                  <c:v>2.8575748412458423E-2</c:v>
                </c:pt>
                <c:pt idx="81">
                  <c:v>2.820884699057288E-2</c:v>
                </c:pt>
                <c:pt idx="82">
                  <c:v>2.7217880159056629E-2</c:v>
                </c:pt>
                <c:pt idx="83">
                  <c:v>2.6638809088534866E-2</c:v>
                </c:pt>
                <c:pt idx="84">
                  <c:v>2.5737563263794592E-2</c:v>
                </c:pt>
                <c:pt idx="85">
                  <c:v>2.5329940226075636E-2</c:v>
                </c:pt>
                <c:pt idx="86">
                  <c:v>2.5135986258230748E-2</c:v>
                </c:pt>
                <c:pt idx="87">
                  <c:v>2.4502046384720328E-2</c:v>
                </c:pt>
                <c:pt idx="88">
                  <c:v>2.4116009036935847E-2</c:v>
                </c:pt>
                <c:pt idx="89">
                  <c:v>2.3811926142669762E-2</c:v>
                </c:pt>
                <c:pt idx="90">
                  <c:v>2.3262520426799962E-2</c:v>
                </c:pt>
                <c:pt idx="91">
                  <c:v>2.3071973526978581E-2</c:v>
                </c:pt>
                <c:pt idx="92">
                  <c:v>2.2666608322758498E-2</c:v>
                </c:pt>
                <c:pt idx="93">
                  <c:v>2.2448381287431419E-2</c:v>
                </c:pt>
                <c:pt idx="94">
                  <c:v>2.2066198595787363E-2</c:v>
                </c:pt>
                <c:pt idx="95">
                  <c:v>2.1817484662576686E-2</c:v>
                </c:pt>
                <c:pt idx="96">
                  <c:v>2.1677249835778411E-2</c:v>
                </c:pt>
                <c:pt idx="97">
                  <c:v>2.1786643538594969E-2</c:v>
                </c:pt>
                <c:pt idx="98">
                  <c:v>2.196236915330595E-2</c:v>
                </c:pt>
                <c:pt idx="99">
                  <c:v>2.1617473058104953E-2</c:v>
                </c:pt>
                <c:pt idx="100">
                  <c:v>2.1768749612931196E-2</c:v>
                </c:pt>
                <c:pt idx="101">
                  <c:v>2.1943573667711599E-2</c:v>
                </c:pt>
                <c:pt idx="102">
                  <c:v>2.1782631067406095E-2</c:v>
                </c:pt>
                <c:pt idx="103">
                  <c:v>2.1868353602006872E-2</c:v>
                </c:pt>
                <c:pt idx="104">
                  <c:v>2.1807665251035668E-2</c:v>
                </c:pt>
                <c:pt idx="105">
                  <c:v>2.1441037147843432E-2</c:v>
                </c:pt>
                <c:pt idx="106">
                  <c:v>2.1573726283347781E-2</c:v>
                </c:pt>
                <c:pt idx="107">
                  <c:v>2.1677947572860699E-2</c:v>
                </c:pt>
                <c:pt idx="108">
                  <c:v>2.1726969635944598E-2</c:v>
                </c:pt>
                <c:pt idx="109">
                  <c:v>2.1814821182943603E-2</c:v>
                </c:pt>
                <c:pt idx="110">
                  <c:v>2.1797971032459347E-2</c:v>
                </c:pt>
                <c:pt idx="111">
                  <c:v>2.1945515959466751E-2</c:v>
                </c:pt>
                <c:pt idx="112">
                  <c:v>2.1996876867613889E-2</c:v>
                </c:pt>
                <c:pt idx="113">
                  <c:v>2.2323025089875586E-2</c:v>
                </c:pt>
                <c:pt idx="114">
                  <c:v>2.2564272316010152E-2</c:v>
                </c:pt>
                <c:pt idx="115">
                  <c:v>2.289706199267294E-2</c:v>
                </c:pt>
                <c:pt idx="116">
                  <c:v>2.3192575568849669E-2</c:v>
                </c:pt>
                <c:pt idx="117">
                  <c:v>2.332862563596454E-2</c:v>
                </c:pt>
                <c:pt idx="118">
                  <c:v>2.3502113201292783E-2</c:v>
                </c:pt>
                <c:pt idx="119">
                  <c:v>2.3746830505168716E-2</c:v>
                </c:pt>
                <c:pt idx="120">
                  <c:v>2.4077508473492357E-2</c:v>
                </c:pt>
                <c:pt idx="121">
                  <c:v>2.4416669283673021E-2</c:v>
                </c:pt>
                <c:pt idx="122">
                  <c:v>2.4414227548590305E-2</c:v>
                </c:pt>
                <c:pt idx="123">
                  <c:v>2.4275928373993512E-2</c:v>
                </c:pt>
                <c:pt idx="124">
                  <c:v>2.4314049099643395E-2</c:v>
                </c:pt>
                <c:pt idx="125">
                  <c:v>2.4397995001950105E-2</c:v>
                </c:pt>
                <c:pt idx="126">
                  <c:v>2.4451161536605787E-2</c:v>
                </c:pt>
                <c:pt idx="127">
                  <c:v>2.4605184014323881E-2</c:v>
                </c:pt>
                <c:pt idx="128">
                  <c:v>2.4762799176875162E-2</c:v>
                </c:pt>
                <c:pt idx="129">
                  <c:v>2.4865746720141392E-2</c:v>
                </c:pt>
                <c:pt idx="130">
                  <c:v>2.5071324756419228E-2</c:v>
                </c:pt>
                <c:pt idx="131">
                  <c:v>2.5143630501413085E-2</c:v>
                </c:pt>
                <c:pt idx="132">
                  <c:v>2.5181363433988947E-2</c:v>
                </c:pt>
                <c:pt idx="133">
                  <c:v>2.5147967227520614E-2</c:v>
                </c:pt>
                <c:pt idx="134">
                  <c:v>2.5156669650850491E-2</c:v>
                </c:pt>
                <c:pt idx="135">
                  <c:v>2.527052993527508E-2</c:v>
                </c:pt>
                <c:pt idx="136">
                  <c:v>2.531456148445586E-2</c:v>
                </c:pt>
                <c:pt idx="137">
                  <c:v>2.5339667224574185E-2</c:v>
                </c:pt>
                <c:pt idx="138">
                  <c:v>2.5411552698227157E-2</c:v>
                </c:pt>
                <c:pt idx="139">
                  <c:v>2.5452877780325612E-2</c:v>
                </c:pt>
                <c:pt idx="140">
                  <c:v>2.5448726369466306E-2</c:v>
                </c:pt>
                <c:pt idx="141">
                  <c:v>2.5494209088005301E-2</c:v>
                </c:pt>
                <c:pt idx="142">
                  <c:v>2.5599192469306791E-2</c:v>
                </c:pt>
                <c:pt idx="143">
                  <c:v>2.5588904892440645E-2</c:v>
                </c:pt>
                <c:pt idx="144">
                  <c:v>2.5429766501195071E-2</c:v>
                </c:pt>
                <c:pt idx="145">
                  <c:v>2.5478794223744553E-2</c:v>
                </c:pt>
                <c:pt idx="146">
                  <c:v>2.5463616149531021E-2</c:v>
                </c:pt>
                <c:pt idx="147">
                  <c:v>2.5670722108529921E-2</c:v>
                </c:pt>
                <c:pt idx="148">
                  <c:v>2.5642742367434388E-2</c:v>
                </c:pt>
                <c:pt idx="149">
                  <c:v>2.5768284847007734E-2</c:v>
                </c:pt>
                <c:pt idx="150">
                  <c:v>2.5772235675699369E-2</c:v>
                </c:pt>
                <c:pt idx="151">
                  <c:v>2.5783745736098328E-2</c:v>
                </c:pt>
                <c:pt idx="152">
                  <c:v>2.5757122720088847E-2</c:v>
                </c:pt>
                <c:pt idx="153">
                  <c:v>2.5747631006901209E-2</c:v>
                </c:pt>
                <c:pt idx="154">
                  <c:v>2.5842931937172776E-2</c:v>
                </c:pt>
                <c:pt idx="155">
                  <c:v>2.5831978207505154E-2</c:v>
                </c:pt>
                <c:pt idx="156">
                  <c:v>2.5812248565418937E-2</c:v>
                </c:pt>
                <c:pt idx="157">
                  <c:v>2.5765218964165847E-2</c:v>
                </c:pt>
                <c:pt idx="158">
                  <c:v>2.562101061201905E-2</c:v>
                </c:pt>
                <c:pt idx="159">
                  <c:v>2.5613546243703784E-2</c:v>
                </c:pt>
                <c:pt idx="160">
                  <c:v>2.5496970799077361E-2</c:v>
                </c:pt>
                <c:pt idx="161">
                  <c:v>2.5347529203739585E-2</c:v>
                </c:pt>
                <c:pt idx="162">
                  <c:v>2.5246402295127483E-2</c:v>
                </c:pt>
                <c:pt idx="163">
                  <c:v>2.5218438189744806E-2</c:v>
                </c:pt>
                <c:pt idx="164">
                  <c:v>2.5144547532607236E-2</c:v>
                </c:pt>
                <c:pt idx="165">
                  <c:v>2.5025545259152251E-2</c:v>
                </c:pt>
                <c:pt idx="166">
                  <c:v>2.4932620395004809E-2</c:v>
                </c:pt>
                <c:pt idx="167">
                  <c:v>2.4851707915729188E-2</c:v>
                </c:pt>
                <c:pt idx="168">
                  <c:v>2.4763182161119959E-2</c:v>
                </c:pt>
                <c:pt idx="169">
                  <c:v>2.4757928915173654E-2</c:v>
                </c:pt>
                <c:pt idx="170">
                  <c:v>2.4810051882269049E-2</c:v>
                </c:pt>
                <c:pt idx="171">
                  <c:v>2.4780020703933748E-2</c:v>
                </c:pt>
                <c:pt idx="172">
                  <c:v>2.4781434302427796E-2</c:v>
                </c:pt>
                <c:pt idx="173">
                  <c:v>2.4761799246620874E-2</c:v>
                </c:pt>
                <c:pt idx="174">
                  <c:v>2.4749645706590249E-2</c:v>
                </c:pt>
                <c:pt idx="175">
                  <c:v>2.4783320530428237E-2</c:v>
                </c:pt>
                <c:pt idx="176">
                  <c:v>2.4862815216721131E-2</c:v>
                </c:pt>
                <c:pt idx="177">
                  <c:v>2.4954645314880165E-2</c:v>
                </c:pt>
                <c:pt idx="178">
                  <c:v>2.5044260563647832E-2</c:v>
                </c:pt>
                <c:pt idx="179">
                  <c:v>2.5142719244662638E-2</c:v>
                </c:pt>
                <c:pt idx="180">
                  <c:v>2.5232602528499893E-2</c:v>
                </c:pt>
                <c:pt idx="181">
                  <c:v>2.5330568376925992E-2</c:v>
                </c:pt>
                <c:pt idx="182">
                  <c:v>2.5430802071099885E-2</c:v>
                </c:pt>
                <c:pt idx="183">
                  <c:v>2.5554175881501509E-2</c:v>
                </c:pt>
                <c:pt idx="184">
                  <c:v>2.5630347266364189E-2</c:v>
                </c:pt>
                <c:pt idx="185">
                  <c:v>2.5715798713121948E-2</c:v>
                </c:pt>
                <c:pt idx="186">
                  <c:v>2.5796639733600503E-2</c:v>
                </c:pt>
                <c:pt idx="187">
                  <c:v>2.5822773923513561E-2</c:v>
                </c:pt>
                <c:pt idx="188">
                  <c:v>2.5930471515013129E-2</c:v>
                </c:pt>
                <c:pt idx="189">
                  <c:v>2.5939849624060152E-2</c:v>
                </c:pt>
                <c:pt idx="190">
                  <c:v>2.6011274849174166E-2</c:v>
                </c:pt>
                <c:pt idx="191">
                  <c:v>2.60786301678495E-2</c:v>
                </c:pt>
                <c:pt idx="192">
                  <c:v>2.6110830951980725E-2</c:v>
                </c:pt>
                <c:pt idx="193">
                  <c:v>2.6186476709578941E-2</c:v>
                </c:pt>
                <c:pt idx="194">
                  <c:v>2.6228758033987144E-2</c:v>
                </c:pt>
                <c:pt idx="195">
                  <c:v>2.6284877212863284E-2</c:v>
                </c:pt>
                <c:pt idx="196">
                  <c:v>2.6324303858465563E-2</c:v>
                </c:pt>
                <c:pt idx="197">
                  <c:v>2.6402459106378309E-2</c:v>
                </c:pt>
                <c:pt idx="198">
                  <c:v>2.6486212656425423E-2</c:v>
                </c:pt>
                <c:pt idx="199">
                  <c:v>2.6523336582572717E-2</c:v>
                </c:pt>
                <c:pt idx="200">
                  <c:v>2.6599177905357204E-2</c:v>
                </c:pt>
                <c:pt idx="201">
                  <c:v>2.6688788812514814E-2</c:v>
                </c:pt>
                <c:pt idx="202">
                  <c:v>2.675804328010533E-2</c:v>
                </c:pt>
                <c:pt idx="203">
                  <c:v>2.6793826853054602E-2</c:v>
                </c:pt>
                <c:pt idx="204">
                  <c:v>2.684072756560843E-2</c:v>
                </c:pt>
                <c:pt idx="205">
                  <c:v>2.689388361601585E-2</c:v>
                </c:pt>
                <c:pt idx="206">
                  <c:v>2.6952900823468174E-2</c:v>
                </c:pt>
                <c:pt idx="207">
                  <c:v>2.6995398813798241E-2</c:v>
                </c:pt>
                <c:pt idx="208">
                  <c:v>2.6985146580667377E-2</c:v>
                </c:pt>
                <c:pt idx="209">
                  <c:v>2.7020786742926503E-2</c:v>
                </c:pt>
                <c:pt idx="210">
                  <c:v>2.7066828835344007E-2</c:v>
                </c:pt>
                <c:pt idx="211">
                  <c:v>2.7124110174491012E-2</c:v>
                </c:pt>
                <c:pt idx="212">
                  <c:v>2.7157008808384956E-2</c:v>
                </c:pt>
                <c:pt idx="213">
                  <c:v>2.7148084009322795E-2</c:v>
                </c:pt>
                <c:pt idx="214">
                  <c:v>2.7163441264815982E-2</c:v>
                </c:pt>
                <c:pt idx="215">
                  <c:v>2.7155609853847098E-2</c:v>
                </c:pt>
                <c:pt idx="216">
                  <c:v>2.7142120860713825E-2</c:v>
                </c:pt>
                <c:pt idx="217">
                  <c:v>2.7103175621903321E-2</c:v>
                </c:pt>
                <c:pt idx="218">
                  <c:v>2.7080082870808504E-2</c:v>
                </c:pt>
                <c:pt idx="219">
                  <c:v>2.7112292307986462E-2</c:v>
                </c:pt>
                <c:pt idx="220">
                  <c:v>2.7124153957510572E-2</c:v>
                </c:pt>
                <c:pt idx="221">
                  <c:v>2.709980846181563E-2</c:v>
                </c:pt>
                <c:pt idx="222">
                  <c:v>2.7098479841374753E-2</c:v>
                </c:pt>
                <c:pt idx="223">
                  <c:v>2.7064634207491351E-2</c:v>
                </c:pt>
                <c:pt idx="224">
                  <c:v>2.7035968887723635E-2</c:v>
                </c:pt>
                <c:pt idx="225">
                  <c:v>2.7013749401456403E-2</c:v>
                </c:pt>
                <c:pt idx="226">
                  <c:v>2.7012954813115973E-2</c:v>
                </c:pt>
                <c:pt idx="227">
                  <c:v>2.6993478583073958E-2</c:v>
                </c:pt>
                <c:pt idx="228">
                  <c:v>2.6937496158810154E-2</c:v>
                </c:pt>
                <c:pt idx="229">
                  <c:v>2.6893130844836972E-2</c:v>
                </c:pt>
                <c:pt idx="230">
                  <c:v>2.6843840883924115E-2</c:v>
                </c:pt>
                <c:pt idx="231">
                  <c:v>2.6777279883735013E-2</c:v>
                </c:pt>
                <c:pt idx="232">
                  <c:v>2.6712655044953237E-2</c:v>
                </c:pt>
                <c:pt idx="233">
                  <c:v>2.673192997207291E-2</c:v>
                </c:pt>
                <c:pt idx="234">
                  <c:v>2.6731477495575643E-2</c:v>
                </c:pt>
                <c:pt idx="235">
                  <c:v>2.6740705030918754E-2</c:v>
                </c:pt>
                <c:pt idx="236">
                  <c:v>2.671742167704658E-2</c:v>
                </c:pt>
                <c:pt idx="237">
                  <c:v>2.6706633374163763E-2</c:v>
                </c:pt>
                <c:pt idx="238">
                  <c:v>2.6702128906021159E-2</c:v>
                </c:pt>
                <c:pt idx="239">
                  <c:v>2.6699524034232251E-2</c:v>
                </c:pt>
                <c:pt idx="240">
                  <c:v>2.6714989852131051E-2</c:v>
                </c:pt>
                <c:pt idx="241">
                  <c:v>2.6714989852131051E-2</c:v>
                </c:pt>
                <c:pt idx="242">
                  <c:v>2.6578912607754288E-2</c:v>
                </c:pt>
                <c:pt idx="243">
                  <c:v>2.6492973404406945E-2</c:v>
                </c:pt>
                <c:pt idx="244">
                  <c:v>2.6394605581253148E-2</c:v>
                </c:pt>
                <c:pt idx="245">
                  <c:v>2.6322752067371835E-2</c:v>
                </c:pt>
                <c:pt idx="246">
                  <c:v>2.6290748701415009E-2</c:v>
                </c:pt>
                <c:pt idx="247">
                  <c:v>2.6269039066633252E-2</c:v>
                </c:pt>
                <c:pt idx="248">
                  <c:v>2.6227072105041365E-2</c:v>
                </c:pt>
                <c:pt idx="249">
                  <c:v>2.6170965998698621E-2</c:v>
                </c:pt>
                <c:pt idx="250">
                  <c:v>2.6046771393997799E-2</c:v>
                </c:pt>
                <c:pt idx="251">
                  <c:v>2.7235008526214036E-2</c:v>
                </c:pt>
                <c:pt idx="252">
                  <c:v>2.7129963801539647E-2</c:v>
                </c:pt>
                <c:pt idx="253">
                  <c:v>2.7015287928917296E-2</c:v>
                </c:pt>
                <c:pt idx="254">
                  <c:v>2.6962051631955735E-2</c:v>
                </c:pt>
                <c:pt idx="255">
                  <c:v>2.6817510755049449E-2</c:v>
                </c:pt>
                <c:pt idx="256">
                  <c:v>2.6773670370506448E-2</c:v>
                </c:pt>
                <c:pt idx="257">
                  <c:v>2.6602699337927728E-2</c:v>
                </c:pt>
                <c:pt idx="258">
                  <c:v>2.652281179044496E-2</c:v>
                </c:pt>
                <c:pt idx="259">
                  <c:v>2.6468835412342535E-2</c:v>
                </c:pt>
                <c:pt idx="260">
                  <c:v>2.64015261943852E-2</c:v>
                </c:pt>
                <c:pt idx="261">
                  <c:v>2.630160392998444E-2</c:v>
                </c:pt>
                <c:pt idx="262">
                  <c:v>2.6330957075686334E-2</c:v>
                </c:pt>
                <c:pt idx="263">
                  <c:v>2.621083193522137E-2</c:v>
                </c:pt>
                <c:pt idx="264">
                  <c:v>2.6140954661080355E-2</c:v>
                </c:pt>
                <c:pt idx="265">
                  <c:v>2.613941018766756E-2</c:v>
                </c:pt>
                <c:pt idx="266">
                  <c:v>2.6101770239241536E-2</c:v>
                </c:pt>
                <c:pt idx="267">
                  <c:v>2.5995205721696075E-2</c:v>
                </c:pt>
                <c:pt idx="268">
                  <c:v>2.5922939724889443E-2</c:v>
                </c:pt>
                <c:pt idx="269">
                  <c:v>2.5964929347958264E-2</c:v>
                </c:pt>
                <c:pt idx="270">
                  <c:v>2.5986977464720548E-2</c:v>
                </c:pt>
                <c:pt idx="271">
                  <c:v>2.5964956219355958E-2</c:v>
                </c:pt>
                <c:pt idx="272">
                  <c:v>2.5948860120774915E-2</c:v>
                </c:pt>
                <c:pt idx="273">
                  <c:v>2.5872727185935165E-2</c:v>
                </c:pt>
                <c:pt idx="274">
                  <c:v>2.5791999391227012E-2</c:v>
                </c:pt>
                <c:pt idx="275">
                  <c:v>2.5797064357585324E-2</c:v>
                </c:pt>
                <c:pt idx="276">
                  <c:v>2.5805233724250219E-2</c:v>
                </c:pt>
                <c:pt idx="277">
                  <c:v>2.5823196678531293E-2</c:v>
                </c:pt>
                <c:pt idx="278">
                  <c:v>2.5790283291019688E-2</c:v>
                </c:pt>
                <c:pt idx="279">
                  <c:v>2.5769062205686259E-2</c:v>
                </c:pt>
                <c:pt idx="280">
                  <c:v>2.5755457825786109E-2</c:v>
                </c:pt>
                <c:pt idx="281">
                  <c:v>2.5761373692818786E-2</c:v>
                </c:pt>
                <c:pt idx="282">
                  <c:v>2.57189856572527E-2</c:v>
                </c:pt>
                <c:pt idx="283">
                  <c:v>2.5732824076204499E-2</c:v>
                </c:pt>
                <c:pt idx="284">
                  <c:v>2.5762102084738683E-2</c:v>
                </c:pt>
                <c:pt idx="285">
                  <c:v>2.5777960827384223E-2</c:v>
                </c:pt>
                <c:pt idx="286">
                  <c:v>2.5788135631900608E-2</c:v>
                </c:pt>
                <c:pt idx="287">
                  <c:v>2.5768267698611427E-2</c:v>
                </c:pt>
                <c:pt idx="288">
                  <c:v>2.573447547204108E-2</c:v>
                </c:pt>
                <c:pt idx="289">
                  <c:v>2.5717708777694075E-2</c:v>
                </c:pt>
                <c:pt idx="290">
                  <c:v>2.57694833873123E-2</c:v>
                </c:pt>
                <c:pt idx="291">
                  <c:v>2.5744461710816378E-2</c:v>
                </c:pt>
                <c:pt idx="292">
                  <c:v>2.5738128406616444E-2</c:v>
                </c:pt>
                <c:pt idx="293">
                  <c:v>2.5730531164531452E-2</c:v>
                </c:pt>
                <c:pt idx="294">
                  <c:v>2.5766435815211045E-2</c:v>
                </c:pt>
                <c:pt idx="295">
                  <c:v>2.5747895841932416E-2</c:v>
                </c:pt>
                <c:pt idx="296">
                  <c:v>2.5740135262238544E-2</c:v>
                </c:pt>
                <c:pt idx="297">
                  <c:v>2.5746505575875728E-2</c:v>
                </c:pt>
                <c:pt idx="298">
                  <c:v>2.5792685376556244E-2</c:v>
                </c:pt>
                <c:pt idx="299">
                  <c:v>2.5837789661319072E-2</c:v>
                </c:pt>
                <c:pt idx="300">
                  <c:v>2.5829782312804136E-2</c:v>
                </c:pt>
                <c:pt idx="301">
                  <c:v>2.5816707592705247E-2</c:v>
                </c:pt>
                <c:pt idx="302">
                  <c:v>2.579904323190764E-2</c:v>
                </c:pt>
                <c:pt idx="303">
                  <c:v>2.5804994486490797E-2</c:v>
                </c:pt>
                <c:pt idx="304">
                  <c:v>2.5820859221261636E-2</c:v>
                </c:pt>
                <c:pt idx="305">
                  <c:v>2.5858566229728298E-2</c:v>
                </c:pt>
                <c:pt idx="306">
                  <c:v>2.5842825505783533E-2</c:v>
                </c:pt>
                <c:pt idx="307">
                  <c:v>2.5826487236526221E-2</c:v>
                </c:pt>
                <c:pt idx="308">
                  <c:v>2.5835097184146026E-2</c:v>
                </c:pt>
                <c:pt idx="309">
                  <c:v>2.5812661521421917E-2</c:v>
                </c:pt>
                <c:pt idx="310">
                  <c:v>2.5808151791988757E-2</c:v>
                </c:pt>
                <c:pt idx="311">
                  <c:v>2.5822636031523967E-2</c:v>
                </c:pt>
                <c:pt idx="312">
                  <c:v>2.5795206208367456E-2</c:v>
                </c:pt>
                <c:pt idx="313">
                  <c:v>2.5776284768240888E-2</c:v>
                </c:pt>
                <c:pt idx="314">
                  <c:v>2.5763016942340122E-2</c:v>
                </c:pt>
                <c:pt idx="315">
                  <c:v>2.5746540581348159E-2</c:v>
                </c:pt>
                <c:pt idx="316">
                  <c:v>2.5747798029127061E-2</c:v>
                </c:pt>
                <c:pt idx="317">
                  <c:v>2.5760011851696928E-2</c:v>
                </c:pt>
                <c:pt idx="318">
                  <c:v>2.5772410460464166E-2</c:v>
                </c:pt>
                <c:pt idx="319">
                  <c:v>2.5788376959251059E-2</c:v>
                </c:pt>
                <c:pt idx="320">
                  <c:v>2.5762823828004468E-2</c:v>
                </c:pt>
                <c:pt idx="321">
                  <c:v>2.5756832226656649E-2</c:v>
                </c:pt>
                <c:pt idx="322">
                  <c:v>2.5758075434363772E-2</c:v>
                </c:pt>
                <c:pt idx="323">
                  <c:v>2.5742995051759206E-2</c:v>
                </c:pt>
                <c:pt idx="324">
                  <c:v>2.5742179371575222E-2</c:v>
                </c:pt>
                <c:pt idx="325">
                  <c:v>2.5757674227161458E-2</c:v>
                </c:pt>
                <c:pt idx="326">
                  <c:v>2.576603178864147E-2</c:v>
                </c:pt>
                <c:pt idx="327">
                  <c:v>2.5778727897456315E-2</c:v>
                </c:pt>
                <c:pt idx="328">
                  <c:v>2.5797213053052361E-2</c:v>
                </c:pt>
                <c:pt idx="329">
                  <c:v>2.5789155063564818E-2</c:v>
                </c:pt>
                <c:pt idx="330">
                  <c:v>2.5781104805701664E-2</c:v>
                </c:pt>
                <c:pt idx="331">
                  <c:v>2.5771748288004149E-2</c:v>
                </c:pt>
                <c:pt idx="332">
                  <c:v>2.5769366972714789E-2</c:v>
                </c:pt>
                <c:pt idx="333">
                  <c:v>2.5766521649057385E-2</c:v>
                </c:pt>
                <c:pt idx="334">
                  <c:v>2.5768548912363642E-2</c:v>
                </c:pt>
                <c:pt idx="335">
                  <c:v>2.5777329401417561E-2</c:v>
                </c:pt>
                <c:pt idx="336">
                  <c:v>2.5762446032005931E-2</c:v>
                </c:pt>
                <c:pt idx="337">
                  <c:v>2.5759742273369395E-2</c:v>
                </c:pt>
                <c:pt idx="338">
                  <c:v>2.5753309048320287E-2</c:v>
                </c:pt>
                <c:pt idx="339">
                  <c:v>2.5754563527923369E-2</c:v>
                </c:pt>
                <c:pt idx="340">
                  <c:v>2.5751091421320888E-2</c:v>
                </c:pt>
                <c:pt idx="341">
                  <c:v>2.5726857859862319E-2</c:v>
                </c:pt>
                <c:pt idx="342">
                  <c:v>2.5708949616813002E-2</c:v>
                </c:pt>
                <c:pt idx="343">
                  <c:v>2.569635403484237E-2</c:v>
                </c:pt>
                <c:pt idx="344">
                  <c:v>2.568477002871962E-2</c:v>
                </c:pt>
                <c:pt idx="345">
                  <c:v>2.566826593557231E-2</c:v>
                </c:pt>
                <c:pt idx="346">
                  <c:v>2.5666270000941724E-2</c:v>
                </c:pt>
                <c:pt idx="347">
                  <c:v>2.5677420458140587E-2</c:v>
                </c:pt>
                <c:pt idx="348">
                  <c:v>2.5636538256322696E-2</c:v>
                </c:pt>
                <c:pt idx="349">
                  <c:v>2.5594368045819289E-2</c:v>
                </c:pt>
                <c:pt idx="350">
                  <c:v>2.5547445255474453E-2</c:v>
                </c:pt>
                <c:pt idx="351">
                  <c:v>2.5503617895845366E-2</c:v>
                </c:pt>
                <c:pt idx="352">
                  <c:v>2.5475410948446964E-2</c:v>
                </c:pt>
                <c:pt idx="353">
                  <c:v>2.5428605276964476E-2</c:v>
                </c:pt>
                <c:pt idx="354">
                  <c:v>2.5407559371543872E-2</c:v>
                </c:pt>
                <c:pt idx="355">
                  <c:v>2.5360334936693932E-2</c:v>
                </c:pt>
                <c:pt idx="356">
                  <c:v>2.5317147396827264E-2</c:v>
                </c:pt>
                <c:pt idx="357">
                  <c:v>2.5254896699758517E-2</c:v>
                </c:pt>
                <c:pt idx="358">
                  <c:v>2.5194900792986918E-2</c:v>
                </c:pt>
                <c:pt idx="359">
                  <c:v>2.5146835982016506E-2</c:v>
                </c:pt>
                <c:pt idx="360">
                  <c:v>2.5126151615282366E-2</c:v>
                </c:pt>
                <c:pt idx="361">
                  <c:v>2.5085613591781096E-2</c:v>
                </c:pt>
                <c:pt idx="362">
                  <c:v>2.5023307850083908E-2</c:v>
                </c:pt>
                <c:pt idx="363">
                  <c:v>2.4964987874856955E-2</c:v>
                </c:pt>
                <c:pt idx="364">
                  <c:v>2.4888870595982878E-2</c:v>
                </c:pt>
                <c:pt idx="365">
                  <c:v>2.4829494828386187E-2</c:v>
                </c:pt>
                <c:pt idx="366">
                  <c:v>2.481511712325115E-2</c:v>
                </c:pt>
                <c:pt idx="367">
                  <c:v>2.4757575262047651E-2</c:v>
                </c:pt>
                <c:pt idx="368">
                  <c:v>2.4700513405590416E-2</c:v>
                </c:pt>
                <c:pt idx="369">
                  <c:v>2.4637463401163854E-2</c:v>
                </c:pt>
                <c:pt idx="370">
                  <c:v>2.459520725388601E-2</c:v>
                </c:pt>
                <c:pt idx="371">
                  <c:v>2.4546437679568711E-2</c:v>
                </c:pt>
                <c:pt idx="372">
                  <c:v>2.4477352617057732E-2</c:v>
                </c:pt>
                <c:pt idx="373">
                  <c:v>2.4394837334359133E-2</c:v>
                </c:pt>
                <c:pt idx="374">
                  <c:v>2.4360146799835468E-2</c:v>
                </c:pt>
                <c:pt idx="375">
                  <c:v>2.4311815247714672E-2</c:v>
                </c:pt>
                <c:pt idx="376">
                  <c:v>2.4250131729599739E-2</c:v>
                </c:pt>
                <c:pt idx="377">
                  <c:v>2.4196093281580358E-2</c:v>
                </c:pt>
                <c:pt idx="378">
                  <c:v>2.4111580394853158E-2</c:v>
                </c:pt>
                <c:pt idx="379">
                  <c:v>2.4037953427199173E-2</c:v>
                </c:pt>
                <c:pt idx="380">
                  <c:v>2.3982648857820497E-2</c:v>
                </c:pt>
                <c:pt idx="381">
                  <c:v>2.3868220093873384E-2</c:v>
                </c:pt>
                <c:pt idx="382">
                  <c:v>2.3872873949059858E-2</c:v>
                </c:pt>
                <c:pt idx="383">
                  <c:v>2.3807966763478294E-2</c:v>
                </c:pt>
                <c:pt idx="384">
                  <c:v>2.3716548804228514E-2</c:v>
                </c:pt>
                <c:pt idx="385">
                  <c:v>2.3605443727631251E-2</c:v>
                </c:pt>
                <c:pt idx="386">
                  <c:v>2.3507665789712421E-2</c:v>
                </c:pt>
                <c:pt idx="387">
                  <c:v>2.3483756347088339E-2</c:v>
                </c:pt>
                <c:pt idx="388">
                  <c:v>2.3393870431644981E-2</c:v>
                </c:pt>
                <c:pt idx="389">
                  <c:v>2.330465087704274E-2</c:v>
                </c:pt>
                <c:pt idx="390">
                  <c:v>2.3265472614677197E-2</c:v>
                </c:pt>
                <c:pt idx="391">
                  <c:v>2.3161882580126848E-2</c:v>
                </c:pt>
                <c:pt idx="392">
                  <c:v>2.3134793937392199E-2</c:v>
                </c:pt>
                <c:pt idx="393">
                  <c:v>2.3055660029431203E-2</c:v>
                </c:pt>
                <c:pt idx="394">
                  <c:v>2.2954414268548131E-2</c:v>
                </c:pt>
                <c:pt idx="395">
                  <c:v>2.2932561923702768E-2</c:v>
                </c:pt>
                <c:pt idx="396">
                  <c:v>2.293440881510956E-2</c:v>
                </c:pt>
                <c:pt idx="397">
                  <c:v>2.2919677145223694E-2</c:v>
                </c:pt>
                <c:pt idx="398">
                  <c:v>2.2884364908023622E-2</c:v>
                </c:pt>
                <c:pt idx="399">
                  <c:v>2.2864959937463358E-2</c:v>
                </c:pt>
                <c:pt idx="400">
                  <c:v>2.2817470854177065E-2</c:v>
                </c:pt>
                <c:pt idx="401">
                  <c:v>2.2776832908730355E-2</c:v>
                </c:pt>
                <c:pt idx="402">
                  <c:v>2.2808739363367421E-2</c:v>
                </c:pt>
                <c:pt idx="403">
                  <c:v>2.2840289808314103E-2</c:v>
                </c:pt>
                <c:pt idx="404">
                  <c:v>2.2808066190581056E-2</c:v>
                </c:pt>
                <c:pt idx="405">
                  <c:v>2.2793461902903964E-2</c:v>
                </c:pt>
                <c:pt idx="406">
                  <c:v>2.2819342241493124E-2</c:v>
                </c:pt>
                <c:pt idx="407">
                  <c:v>2.2780566033161188E-2</c:v>
                </c:pt>
                <c:pt idx="408">
                  <c:v>2.2759557458809868E-2</c:v>
                </c:pt>
                <c:pt idx="409">
                  <c:v>2.2788633612975971E-2</c:v>
                </c:pt>
                <c:pt idx="410">
                  <c:v>2.2848074248495616E-2</c:v>
                </c:pt>
                <c:pt idx="411">
                  <c:v>2.2847866228265869E-2</c:v>
                </c:pt>
                <c:pt idx="412">
                  <c:v>2.2855557534490555E-2</c:v>
                </c:pt>
                <c:pt idx="413">
                  <c:v>2.2866848708335753E-2</c:v>
                </c:pt>
                <c:pt idx="414">
                  <c:v>2.2831704446604921E-2</c:v>
                </c:pt>
                <c:pt idx="415">
                  <c:v>2.2815578613289565E-2</c:v>
                </c:pt>
                <c:pt idx="416">
                  <c:v>2.2855608174033065E-2</c:v>
                </c:pt>
                <c:pt idx="417">
                  <c:v>2.2884592534754639E-2</c:v>
                </c:pt>
                <c:pt idx="418">
                  <c:v>2.2885248567131419E-2</c:v>
                </c:pt>
                <c:pt idx="419">
                  <c:v>2.2893302128004979E-2</c:v>
                </c:pt>
                <c:pt idx="420">
                  <c:v>2.2904424181019924E-2</c:v>
                </c:pt>
                <c:pt idx="421">
                  <c:v>2.2881944678641044E-2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Tavola5!$A$3:$A$657</c:f>
              <c:strCache>
                <c:ptCount val="52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  <c:pt idx="51">
                  <c:v>20-26 set</c:v>
                </c:pt>
              </c:strCache>
            </c:strRef>
          </c:cat>
          <c:val>
            <c:numRef>
              <c:f>Tavola5!$D$3:$D$657</c:f>
              <c:numCache>
                <c:formatCode>\+0;\-0;0</c:formatCode>
                <c:ptCount val="52"/>
                <c:pt idx="0">
                  <c:v>998</c:v>
                </c:pt>
                <c:pt idx="1">
                  <c:v>1613</c:v>
                </c:pt>
                <c:pt idx="2">
                  <c:v>2998</c:v>
                </c:pt>
                <c:pt idx="3">
                  <c:v>4605</c:v>
                </c:pt>
                <c:pt idx="4">
                  <c:v>5956</c:v>
                </c:pt>
                <c:pt idx="5">
                  <c:v>8418</c:v>
                </c:pt>
                <c:pt idx="6">
                  <c:v>10261</c:v>
                </c:pt>
                <c:pt idx="7">
                  <c:v>11597</c:v>
                </c:pt>
                <c:pt idx="8">
                  <c:v>9419</c:v>
                </c:pt>
                <c:pt idx="9">
                  <c:v>8941</c:v>
                </c:pt>
                <c:pt idx="10">
                  <c:v>6701</c:v>
                </c:pt>
                <c:pt idx="11">
                  <c:v>6339</c:v>
                </c:pt>
                <c:pt idx="12">
                  <c:v>5087</c:v>
                </c:pt>
                <c:pt idx="13">
                  <c:v>6931</c:v>
                </c:pt>
                <c:pt idx="14">
                  <c:v>11508</c:v>
                </c:pt>
                <c:pt idx="15">
                  <c:v>12674</c:v>
                </c:pt>
                <c:pt idx="16">
                  <c:v>9023</c:v>
                </c:pt>
                <c:pt idx="17">
                  <c:v>6351</c:v>
                </c:pt>
                <c:pt idx="18">
                  <c:v>5451</c:v>
                </c:pt>
                <c:pt idx="19">
                  <c:v>4190</c:v>
                </c:pt>
                <c:pt idx="20">
                  <c:v>3246</c:v>
                </c:pt>
                <c:pt idx="21">
                  <c:v>3568</c:v>
                </c:pt>
                <c:pt idx="22">
                  <c:v>3830</c:v>
                </c:pt>
                <c:pt idx="23">
                  <c:v>4419</c:v>
                </c:pt>
                <c:pt idx="24">
                  <c:v>5032</c:v>
                </c:pt>
                <c:pt idx="25">
                  <c:v>5812</c:v>
                </c:pt>
                <c:pt idx="26">
                  <c:v>7005</c:v>
                </c:pt>
                <c:pt idx="27">
                  <c:v>7831</c:v>
                </c:pt>
                <c:pt idx="28">
                  <c:v>9032</c:v>
                </c:pt>
                <c:pt idx="29">
                  <c:v>8057</c:v>
                </c:pt>
                <c:pt idx="30">
                  <c:v>6683</c:v>
                </c:pt>
                <c:pt idx="31">
                  <c:v>5568</c:v>
                </c:pt>
                <c:pt idx="32">
                  <c:v>4228</c:v>
                </c:pt>
                <c:pt idx="33">
                  <c:v>2837</c:v>
                </c:pt>
                <c:pt idx="34">
                  <c:v>2659</c:v>
                </c:pt>
                <c:pt idx="35">
                  <c:v>1973</c:v>
                </c:pt>
                <c:pt idx="36">
                  <c:v>1816</c:v>
                </c:pt>
                <c:pt idx="37">
                  <c:v>1247</c:v>
                </c:pt>
                <c:pt idx="38">
                  <c:v>784</c:v>
                </c:pt>
                <c:pt idx="39">
                  <c:v>813</c:v>
                </c:pt>
                <c:pt idx="40">
                  <c:v>1106</c:v>
                </c:pt>
                <c:pt idx="41">
                  <c:v>2206</c:v>
                </c:pt>
                <c:pt idx="42">
                  <c:v>3600</c:v>
                </c:pt>
                <c:pt idx="43">
                  <c:v>4445</c:v>
                </c:pt>
                <c:pt idx="44">
                  <c:v>5097</c:v>
                </c:pt>
                <c:pt idx="45">
                  <c:v>6833</c:v>
                </c:pt>
                <c:pt idx="46">
                  <c:v>9081</c:v>
                </c:pt>
                <c:pt idx="47">
                  <c:v>9307</c:v>
                </c:pt>
                <c:pt idx="48">
                  <c:v>8600</c:v>
                </c:pt>
                <c:pt idx="49">
                  <c:v>6252</c:v>
                </c:pt>
                <c:pt idx="50">
                  <c:v>4434</c:v>
                </c:pt>
                <c:pt idx="51">
                  <c:v>3377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26 SETTEMBRE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lavoro'!$I$576,'Sicilia foglio di lavoro'!$J$576,'Sicilia foglio di lavoro'!$M$576)</c:f>
              <c:numCache>
                <c:formatCode>General</c:formatCode>
                <c:ptCount val="3"/>
                <c:pt idx="0">
                  <c:v>534</c:v>
                </c:pt>
                <c:pt idx="1">
                  <c:v>73</c:v>
                </c:pt>
                <c:pt idx="2">
                  <c:v>16396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Tavola5!$A$3:$A$657</c:f>
              <c:strCache>
                <c:ptCount val="52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  <c:pt idx="51">
                  <c:v>20-26 set</c:v>
                </c:pt>
              </c:strCache>
            </c:strRef>
          </c:cat>
          <c:val>
            <c:numRef>
              <c:f>Tavola5!$M$3:$M$657</c:f>
              <c:numCache>
                <c:formatCode>0.0%</c:formatCode>
                <c:ptCount val="52"/>
                <c:pt idx="0">
                  <c:v>2.6614043041147763E-2</c:v>
                </c:pt>
                <c:pt idx="1">
                  <c:v>3.77186418482836E-2</c:v>
                </c:pt>
                <c:pt idx="2">
                  <c:v>6.442462662512087E-2</c:v>
                </c:pt>
                <c:pt idx="3">
                  <c:v>9.8225331683801889E-2</c:v>
                </c:pt>
                <c:pt idx="4">
                  <c:v>0.11685075827431285</c:v>
                </c:pt>
                <c:pt idx="5">
                  <c:v>0.14083517365990764</c:v>
                </c:pt>
                <c:pt idx="6">
                  <c:v>0.16155238919940171</c:v>
                </c:pt>
                <c:pt idx="7">
                  <c:v>0.17644194927503157</c:v>
                </c:pt>
                <c:pt idx="8">
                  <c:v>0.13653692831775024</c:v>
                </c:pt>
                <c:pt idx="9">
                  <c:v>0.1267777383906416</c:v>
                </c:pt>
                <c:pt idx="10">
                  <c:v>0.11061771600250916</c:v>
                </c:pt>
                <c:pt idx="11">
                  <c:v>0.10937041701892718</c:v>
                </c:pt>
                <c:pt idx="12">
                  <c:v>0.10500784410866154</c:v>
                </c:pt>
                <c:pt idx="13">
                  <c:v>0.14083390905027024</c:v>
                </c:pt>
                <c:pt idx="14">
                  <c:v>0.17644082608895634</c:v>
                </c:pt>
                <c:pt idx="15">
                  <c:v>9.4336392529903459E-2</c:v>
                </c:pt>
                <c:pt idx="16">
                  <c:v>5.4073328299353976E-2</c:v>
                </c:pt>
                <c:pt idx="17">
                  <c:v>3.5287254139348814E-2</c:v>
                </c:pt>
                <c:pt idx="18">
                  <c:v>3.0786174178244662E-2</c:v>
                </c:pt>
                <c:pt idx="19">
                  <c:v>2.7179201100141409E-2</c:v>
                </c:pt>
                <c:pt idx="20">
                  <c:v>2.0741479124333856E-2</c:v>
                </c:pt>
                <c:pt idx="21">
                  <c:v>2.0907924267372972E-2</c:v>
                </c:pt>
                <c:pt idx="22">
                  <c:v>2.2642223312622299E-2</c:v>
                </c:pt>
                <c:pt idx="23">
                  <c:v>2.6999945010295293E-2</c:v>
                </c:pt>
                <c:pt idx="24">
                  <c:v>2.8883353040443583E-2</c:v>
                </c:pt>
                <c:pt idx="25">
                  <c:v>3.3349973891537987E-2</c:v>
                </c:pt>
                <c:pt idx="26">
                  <c:v>6.5233181852044991E-2</c:v>
                </c:pt>
                <c:pt idx="27">
                  <c:v>5.3486783689638683E-2</c:v>
                </c:pt>
                <c:pt idx="28">
                  <c:v>4.4189812662984183E-2</c:v>
                </c:pt>
                <c:pt idx="29">
                  <c:v>4.5402292373406664E-2</c:v>
                </c:pt>
                <c:pt idx="30">
                  <c:v>3.9212810026462631E-2</c:v>
                </c:pt>
                <c:pt idx="31">
                  <c:v>3.3566635921364371E-2</c:v>
                </c:pt>
                <c:pt idx="32">
                  <c:v>2.7303137148539915E-2</c:v>
                </c:pt>
                <c:pt idx="33">
                  <c:v>2.1361182432178057E-2</c:v>
                </c:pt>
                <c:pt idx="34">
                  <c:v>2.2235787994848724E-2</c:v>
                </c:pt>
                <c:pt idx="35">
                  <c:v>2.2107433386370258E-2</c:v>
                </c:pt>
                <c:pt idx="36">
                  <c:v>1.9203316167373398E-2</c:v>
                </c:pt>
                <c:pt idx="37">
                  <c:v>1.4438719388641231E-2</c:v>
                </c:pt>
                <c:pt idx="38">
                  <c:v>8.8792244269276076E-3</c:v>
                </c:pt>
                <c:pt idx="39">
                  <c:v>9.9306200224752034E-3</c:v>
                </c:pt>
                <c:pt idx="40">
                  <c:v>1.5320044879697478E-2</c:v>
                </c:pt>
                <c:pt idx="41">
                  <c:v>2.9491584337107794E-2</c:v>
                </c:pt>
                <c:pt idx="42">
                  <c:v>3.9079461571862789E-2</c:v>
                </c:pt>
                <c:pt idx="43">
                  <c:v>4.5493158115590487E-2</c:v>
                </c:pt>
                <c:pt idx="44">
                  <c:v>5.0557451198222504E-2</c:v>
                </c:pt>
                <c:pt idx="45">
                  <c:v>6.2944471056413279E-2</c:v>
                </c:pt>
                <c:pt idx="46">
                  <c:v>7.844272066064302E-2</c:v>
                </c:pt>
                <c:pt idx="47">
                  <c:v>7.310846477722617E-2</c:v>
                </c:pt>
                <c:pt idx="48">
                  <c:v>6.5904928309232058E-2</c:v>
                </c:pt>
                <c:pt idx="49">
                  <c:v>4.7702978002609475E-2</c:v>
                </c:pt>
                <c:pt idx="50">
                  <c:v>3.6125731232381171E-2</c:v>
                </c:pt>
                <c:pt idx="51">
                  <c:v>3.1389425936942293E-2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Tavola5!$A$3:$A$657</c:f>
              <c:strCache>
                <c:ptCount val="52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  <c:pt idx="51">
                  <c:v>20-26 set</c:v>
                </c:pt>
              </c:strCache>
            </c:strRef>
          </c:cat>
          <c:val>
            <c:numRef>
              <c:f>Tavola5!$F$3:$F$657</c:f>
              <c:numCache>
                <c:formatCode>\+0;\-0;0</c:formatCode>
                <c:ptCount val="52"/>
                <c:pt idx="0">
                  <c:v>71</c:v>
                </c:pt>
                <c:pt idx="1">
                  <c:v>73</c:v>
                </c:pt>
                <c:pt idx="2">
                  <c:v>137</c:v>
                </c:pt>
                <c:pt idx="3">
                  <c:v>174</c:v>
                </c:pt>
                <c:pt idx="4">
                  <c:v>394</c:v>
                </c:pt>
                <c:pt idx="5">
                  <c:v>296</c:v>
                </c:pt>
                <c:pt idx="6">
                  <c:v>266</c:v>
                </c:pt>
                <c:pt idx="7">
                  <c:v>145</c:v>
                </c:pt>
                <c:pt idx="8">
                  <c:v>-75</c:v>
                </c:pt>
                <c:pt idx="9">
                  <c:v>-183</c:v>
                </c:pt>
                <c:pt idx="10">
                  <c:v>-156</c:v>
                </c:pt>
                <c:pt idx="11">
                  <c:v>-170</c:v>
                </c:pt>
                <c:pt idx="12">
                  <c:v>-53</c:v>
                </c:pt>
                <c:pt idx="13">
                  <c:v>120</c:v>
                </c:pt>
                <c:pt idx="14">
                  <c:v>152</c:v>
                </c:pt>
                <c:pt idx="15">
                  <c:v>157</c:v>
                </c:pt>
                <c:pt idx="16">
                  <c:v>28</c:v>
                </c:pt>
                <c:pt idx="17">
                  <c:v>-129</c:v>
                </c:pt>
                <c:pt idx="18">
                  <c:v>-153</c:v>
                </c:pt>
                <c:pt idx="19">
                  <c:v>-181</c:v>
                </c:pt>
                <c:pt idx="20">
                  <c:v>-206</c:v>
                </c:pt>
                <c:pt idx="21">
                  <c:v>-131</c:v>
                </c:pt>
                <c:pt idx="22">
                  <c:v>-78</c:v>
                </c:pt>
                <c:pt idx="23">
                  <c:v>11</c:v>
                </c:pt>
                <c:pt idx="24">
                  <c:v>85</c:v>
                </c:pt>
                <c:pt idx="25">
                  <c:v>97</c:v>
                </c:pt>
                <c:pt idx="26">
                  <c:v>154</c:v>
                </c:pt>
                <c:pt idx="27">
                  <c:v>192</c:v>
                </c:pt>
                <c:pt idx="28">
                  <c:v>80</c:v>
                </c:pt>
                <c:pt idx="29">
                  <c:v>16</c:v>
                </c:pt>
                <c:pt idx="30">
                  <c:v>-104</c:v>
                </c:pt>
                <c:pt idx="31">
                  <c:v>-201</c:v>
                </c:pt>
                <c:pt idx="32">
                  <c:v>-180</c:v>
                </c:pt>
                <c:pt idx="33">
                  <c:v>-210</c:v>
                </c:pt>
                <c:pt idx="34">
                  <c:v>-171</c:v>
                </c:pt>
                <c:pt idx="35">
                  <c:v>-123</c:v>
                </c:pt>
                <c:pt idx="36">
                  <c:v>-69</c:v>
                </c:pt>
                <c:pt idx="37">
                  <c:v>-92</c:v>
                </c:pt>
                <c:pt idx="38">
                  <c:v>-80</c:v>
                </c:pt>
                <c:pt idx="39">
                  <c:v>-27</c:v>
                </c:pt>
                <c:pt idx="40">
                  <c:v>-12</c:v>
                </c:pt>
                <c:pt idx="41">
                  <c:v>24</c:v>
                </c:pt>
                <c:pt idx="42">
                  <c:v>51</c:v>
                </c:pt>
                <c:pt idx="43">
                  <c:v>107</c:v>
                </c:pt>
                <c:pt idx="44">
                  <c:v>144</c:v>
                </c:pt>
                <c:pt idx="45">
                  <c:v>134</c:v>
                </c:pt>
                <c:pt idx="46">
                  <c:v>182</c:v>
                </c:pt>
                <c:pt idx="47">
                  <c:v>126</c:v>
                </c:pt>
                <c:pt idx="48">
                  <c:v>51</c:v>
                </c:pt>
                <c:pt idx="49">
                  <c:v>-73</c:v>
                </c:pt>
                <c:pt idx="50">
                  <c:v>-134</c:v>
                </c:pt>
                <c:pt idx="51">
                  <c:v>-151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Tavola5!$A$3:$A$657</c:f>
              <c:strCache>
                <c:ptCount val="52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  <c:pt idx="51">
                  <c:v>20-26 set</c:v>
                </c:pt>
              </c:strCache>
            </c:strRef>
          </c:cat>
          <c:val>
            <c:numRef>
              <c:f>Tavola5!$H$3:$H$657</c:f>
              <c:numCache>
                <c:formatCode>\+0;\-0;0</c:formatCode>
                <c:ptCount val="52"/>
                <c:pt idx="0">
                  <c:v>10</c:v>
                </c:pt>
                <c:pt idx="1">
                  <c:v>14</c:v>
                </c:pt>
                <c:pt idx="2">
                  <c:v>32</c:v>
                </c:pt>
                <c:pt idx="3">
                  <c:v>25</c:v>
                </c:pt>
                <c:pt idx="4">
                  <c:v>37</c:v>
                </c:pt>
                <c:pt idx="5">
                  <c:v>45</c:v>
                </c:pt>
                <c:pt idx="6">
                  <c:v>40</c:v>
                </c:pt>
                <c:pt idx="7">
                  <c:v>24</c:v>
                </c:pt>
                <c:pt idx="8">
                  <c:v>0</c:v>
                </c:pt>
                <c:pt idx="9">
                  <c:v>-28</c:v>
                </c:pt>
                <c:pt idx="10">
                  <c:v>-15</c:v>
                </c:pt>
                <c:pt idx="11">
                  <c:v>-20</c:v>
                </c:pt>
                <c:pt idx="12">
                  <c:v>-4</c:v>
                </c:pt>
                <c:pt idx="13">
                  <c:v>10</c:v>
                </c:pt>
                <c:pt idx="14">
                  <c:v>24</c:v>
                </c:pt>
                <c:pt idx="15">
                  <c:v>0</c:v>
                </c:pt>
                <c:pt idx="16">
                  <c:v>19</c:v>
                </c:pt>
                <c:pt idx="17">
                  <c:v>-23</c:v>
                </c:pt>
                <c:pt idx="18">
                  <c:v>-26</c:v>
                </c:pt>
                <c:pt idx="19">
                  <c:v>-13</c:v>
                </c:pt>
                <c:pt idx="20">
                  <c:v>-22</c:v>
                </c:pt>
                <c:pt idx="21">
                  <c:v>-10</c:v>
                </c:pt>
                <c:pt idx="22">
                  <c:v>-10</c:v>
                </c:pt>
                <c:pt idx="23">
                  <c:v>-23</c:v>
                </c:pt>
                <c:pt idx="24">
                  <c:v>25</c:v>
                </c:pt>
                <c:pt idx="25">
                  <c:v>4</c:v>
                </c:pt>
                <c:pt idx="26">
                  <c:v>24</c:v>
                </c:pt>
                <c:pt idx="27">
                  <c:v>18</c:v>
                </c:pt>
                <c:pt idx="28">
                  <c:v>16</c:v>
                </c:pt>
                <c:pt idx="29">
                  <c:v>-16</c:v>
                </c:pt>
                <c:pt idx="30">
                  <c:v>-8</c:v>
                </c:pt>
                <c:pt idx="31">
                  <c:v>-27</c:v>
                </c:pt>
                <c:pt idx="32">
                  <c:v>-18</c:v>
                </c:pt>
                <c:pt idx="33">
                  <c:v>-16</c:v>
                </c:pt>
                <c:pt idx="34">
                  <c:v>-37</c:v>
                </c:pt>
                <c:pt idx="35">
                  <c:v>-21</c:v>
                </c:pt>
                <c:pt idx="36">
                  <c:v>3</c:v>
                </c:pt>
                <c:pt idx="37">
                  <c:v>-21</c:v>
                </c:pt>
                <c:pt idx="38">
                  <c:v>-3</c:v>
                </c:pt>
                <c:pt idx="39">
                  <c:v>-8</c:v>
                </c:pt>
                <c:pt idx="40">
                  <c:v>2</c:v>
                </c:pt>
                <c:pt idx="41">
                  <c:v>4</c:v>
                </c:pt>
                <c:pt idx="42">
                  <c:v>8</c:v>
                </c:pt>
                <c:pt idx="43">
                  <c:v>4</c:v>
                </c:pt>
                <c:pt idx="44">
                  <c:v>21</c:v>
                </c:pt>
                <c:pt idx="45">
                  <c:v>14</c:v>
                </c:pt>
                <c:pt idx="46">
                  <c:v>16</c:v>
                </c:pt>
                <c:pt idx="47">
                  <c:v>24</c:v>
                </c:pt>
                <c:pt idx="48">
                  <c:v>12</c:v>
                </c:pt>
                <c:pt idx="49">
                  <c:v>-14</c:v>
                </c:pt>
                <c:pt idx="50">
                  <c:v>-5</c:v>
                </c:pt>
                <c:pt idx="51">
                  <c:v>-28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Tavola5!$A$3:$A$657</c:f>
              <c:strCache>
                <c:ptCount val="52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  <c:pt idx="51">
                  <c:v>20-26 set</c:v>
                </c:pt>
              </c:strCache>
            </c:strRef>
          </c:cat>
          <c:val>
            <c:numRef>
              <c:f>Tavola5!$K$3:$K$657</c:f>
              <c:numCache>
                <c:formatCode>\+0;\-0;0</c:formatCode>
                <c:ptCount val="52"/>
                <c:pt idx="0">
                  <c:v>399</c:v>
                </c:pt>
                <c:pt idx="1">
                  <c:v>442</c:v>
                </c:pt>
                <c:pt idx="2">
                  <c:v>580</c:v>
                </c:pt>
                <c:pt idx="3">
                  <c:v>777</c:v>
                </c:pt>
                <c:pt idx="4">
                  <c:v>1097</c:v>
                </c:pt>
                <c:pt idx="5">
                  <c:v>2117</c:v>
                </c:pt>
                <c:pt idx="6">
                  <c:v>2701</c:v>
                </c:pt>
                <c:pt idx="7">
                  <c:v>2952</c:v>
                </c:pt>
                <c:pt idx="8">
                  <c:v>5777</c:v>
                </c:pt>
                <c:pt idx="9">
                  <c:v>9426</c:v>
                </c:pt>
                <c:pt idx="10">
                  <c:v>10520</c:v>
                </c:pt>
                <c:pt idx="11">
                  <c:v>7987</c:v>
                </c:pt>
                <c:pt idx="12">
                  <c:v>5660</c:v>
                </c:pt>
                <c:pt idx="13">
                  <c:v>4311</c:v>
                </c:pt>
                <c:pt idx="14">
                  <c:v>5359</c:v>
                </c:pt>
                <c:pt idx="15">
                  <c:v>7494</c:v>
                </c:pt>
                <c:pt idx="16">
                  <c:v>7557</c:v>
                </c:pt>
                <c:pt idx="17">
                  <c:v>11464</c:v>
                </c:pt>
                <c:pt idx="18">
                  <c:v>8527</c:v>
                </c:pt>
                <c:pt idx="19">
                  <c:v>8167</c:v>
                </c:pt>
                <c:pt idx="20">
                  <c:v>8781</c:v>
                </c:pt>
                <c:pt idx="21">
                  <c:v>6627</c:v>
                </c:pt>
                <c:pt idx="22">
                  <c:v>12995</c:v>
                </c:pt>
                <c:pt idx="23">
                  <c:v>6707</c:v>
                </c:pt>
                <c:pt idx="24">
                  <c:v>3077</c:v>
                </c:pt>
                <c:pt idx="25">
                  <c:v>4851</c:v>
                </c:pt>
                <c:pt idx="26">
                  <c:v>1039</c:v>
                </c:pt>
                <c:pt idx="27">
                  <c:v>7371</c:v>
                </c:pt>
                <c:pt idx="28">
                  <c:v>6121</c:v>
                </c:pt>
                <c:pt idx="29">
                  <c:v>8175</c:v>
                </c:pt>
                <c:pt idx="30">
                  <c:v>7281</c:v>
                </c:pt>
                <c:pt idx="31">
                  <c:v>8067</c:v>
                </c:pt>
                <c:pt idx="32">
                  <c:v>9111</c:v>
                </c:pt>
                <c:pt idx="33">
                  <c:v>6992</c:v>
                </c:pt>
                <c:pt idx="34">
                  <c:v>5624</c:v>
                </c:pt>
                <c:pt idx="35">
                  <c:v>3831</c:v>
                </c:pt>
                <c:pt idx="36">
                  <c:v>3033</c:v>
                </c:pt>
                <c:pt idx="37">
                  <c:v>2378</c:v>
                </c:pt>
                <c:pt idx="38">
                  <c:v>1947</c:v>
                </c:pt>
                <c:pt idx="39">
                  <c:v>1602</c:v>
                </c:pt>
                <c:pt idx="40">
                  <c:v>1008</c:v>
                </c:pt>
                <c:pt idx="41">
                  <c:v>719</c:v>
                </c:pt>
                <c:pt idx="42">
                  <c:v>784</c:v>
                </c:pt>
                <c:pt idx="43">
                  <c:v>1124</c:v>
                </c:pt>
                <c:pt idx="44">
                  <c:v>2200</c:v>
                </c:pt>
                <c:pt idx="45">
                  <c:v>2819</c:v>
                </c:pt>
                <c:pt idx="46">
                  <c:v>3579</c:v>
                </c:pt>
                <c:pt idx="47">
                  <c:v>5248</c:v>
                </c:pt>
                <c:pt idx="48">
                  <c:v>7431</c:v>
                </c:pt>
                <c:pt idx="49">
                  <c:v>8392</c:v>
                </c:pt>
                <c:pt idx="50">
                  <c:v>9472</c:v>
                </c:pt>
                <c:pt idx="51">
                  <c:v>7318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Tavola5!$A$3:$A$657</c:f>
              <c:strCache>
                <c:ptCount val="52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  <c:pt idx="46">
                  <c:v>16-22 ago</c:v>
                </c:pt>
                <c:pt idx="47">
                  <c:v>23-29 ago</c:v>
                </c:pt>
                <c:pt idx="48">
                  <c:v>30 ago-5 set</c:v>
                </c:pt>
                <c:pt idx="49">
                  <c:v>6-12 set</c:v>
                </c:pt>
                <c:pt idx="50">
                  <c:v>13-19 set</c:v>
                </c:pt>
                <c:pt idx="51">
                  <c:v>20-26 set</c:v>
                </c:pt>
              </c:strCache>
            </c:strRef>
          </c:cat>
          <c:val>
            <c:numRef>
              <c:f>Tavola5!$L$3:$L$657</c:f>
              <c:numCache>
                <c:formatCode>\+0;\-0;0</c:formatCode>
                <c:ptCount val="52"/>
                <c:pt idx="0">
                  <c:v>11</c:v>
                </c:pt>
                <c:pt idx="1">
                  <c:v>17</c:v>
                </c:pt>
                <c:pt idx="2">
                  <c:v>29</c:v>
                </c:pt>
                <c:pt idx="3">
                  <c:v>63</c:v>
                </c:pt>
                <c:pt idx="4">
                  <c:v>90</c:v>
                </c:pt>
                <c:pt idx="5">
                  <c:v>158</c:v>
                </c:pt>
                <c:pt idx="6">
                  <c:v>220</c:v>
                </c:pt>
                <c:pt idx="7">
                  <c:v>290</c:v>
                </c:pt>
                <c:pt idx="8">
                  <c:v>320</c:v>
                </c:pt>
                <c:pt idx="9">
                  <c:v>253</c:v>
                </c:pt>
                <c:pt idx="10">
                  <c:v>208</c:v>
                </c:pt>
                <c:pt idx="11">
                  <c:v>188</c:v>
                </c:pt>
                <c:pt idx="12">
                  <c:v>143</c:v>
                </c:pt>
                <c:pt idx="13">
                  <c:v>196</c:v>
                </c:pt>
                <c:pt idx="14">
                  <c:v>234</c:v>
                </c:pt>
                <c:pt idx="15">
                  <c:v>261</c:v>
                </c:pt>
                <c:pt idx="16">
                  <c:v>237</c:v>
                </c:pt>
                <c:pt idx="17">
                  <c:v>252</c:v>
                </c:pt>
                <c:pt idx="18">
                  <c:v>204</c:v>
                </c:pt>
                <c:pt idx="19">
                  <c:v>166</c:v>
                </c:pt>
                <c:pt idx="20">
                  <c:v>151</c:v>
                </c:pt>
                <c:pt idx="21">
                  <c:v>139</c:v>
                </c:pt>
                <c:pt idx="22">
                  <c:v>97</c:v>
                </c:pt>
                <c:pt idx="23">
                  <c:v>109</c:v>
                </c:pt>
                <c:pt idx="24">
                  <c:v>86</c:v>
                </c:pt>
                <c:pt idx="25">
                  <c:v>153</c:v>
                </c:pt>
                <c:pt idx="26">
                  <c:v>114</c:v>
                </c:pt>
                <c:pt idx="27">
                  <c:v>341</c:v>
                </c:pt>
                <c:pt idx="28">
                  <c:v>124</c:v>
                </c:pt>
                <c:pt idx="29">
                  <c:v>130</c:v>
                </c:pt>
                <c:pt idx="30">
                  <c:v>131</c:v>
                </c:pt>
                <c:pt idx="31">
                  <c:v>137</c:v>
                </c:pt>
                <c:pt idx="32">
                  <c:v>103</c:v>
                </c:pt>
                <c:pt idx="33">
                  <c:v>76</c:v>
                </c:pt>
                <c:pt idx="34">
                  <c:v>80</c:v>
                </c:pt>
                <c:pt idx="35">
                  <c:v>54</c:v>
                </c:pt>
                <c:pt idx="36">
                  <c:v>32</c:v>
                </c:pt>
                <c:pt idx="37">
                  <c:v>31</c:v>
                </c:pt>
                <c:pt idx="38">
                  <c:v>29</c:v>
                </c:pt>
                <c:pt idx="39">
                  <c:v>16</c:v>
                </c:pt>
                <c:pt idx="40">
                  <c:v>11</c:v>
                </c:pt>
                <c:pt idx="41">
                  <c:v>14</c:v>
                </c:pt>
                <c:pt idx="42">
                  <c:v>18</c:v>
                </c:pt>
                <c:pt idx="43">
                  <c:v>23</c:v>
                </c:pt>
                <c:pt idx="44">
                  <c:v>39</c:v>
                </c:pt>
                <c:pt idx="45">
                  <c:v>55</c:v>
                </c:pt>
                <c:pt idx="46">
                  <c:v>78</c:v>
                </c:pt>
                <c:pt idx="47">
                  <c:v>95</c:v>
                </c:pt>
                <c:pt idx="48">
                  <c:v>131</c:v>
                </c:pt>
                <c:pt idx="49">
                  <c:v>132</c:v>
                </c:pt>
                <c:pt idx="50">
                  <c:v>116</c:v>
                </c:pt>
                <c:pt idx="51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Tavola1!$A$6:$A$580</c:f>
              <c:numCache>
                <c:formatCode>d/m;@</c:formatCode>
                <c:ptCount val="346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  <c:pt idx="301">
                  <c:v>44424</c:v>
                </c:pt>
                <c:pt idx="302">
                  <c:v>44425</c:v>
                </c:pt>
                <c:pt idx="303">
                  <c:v>44426</c:v>
                </c:pt>
                <c:pt idx="304">
                  <c:v>44427</c:v>
                </c:pt>
                <c:pt idx="305">
                  <c:v>44428</c:v>
                </c:pt>
                <c:pt idx="306">
                  <c:v>44429</c:v>
                </c:pt>
                <c:pt idx="307">
                  <c:v>44430</c:v>
                </c:pt>
                <c:pt idx="308">
                  <c:v>44431</c:v>
                </c:pt>
                <c:pt idx="309">
                  <c:v>44432</c:v>
                </c:pt>
                <c:pt idx="310">
                  <c:v>44433</c:v>
                </c:pt>
                <c:pt idx="311">
                  <c:v>44434</c:v>
                </c:pt>
                <c:pt idx="312">
                  <c:v>44435</c:v>
                </c:pt>
                <c:pt idx="313">
                  <c:v>44436</c:v>
                </c:pt>
                <c:pt idx="314">
                  <c:v>44437</c:v>
                </c:pt>
                <c:pt idx="315">
                  <c:v>44438</c:v>
                </c:pt>
                <c:pt idx="316">
                  <c:v>44439</c:v>
                </c:pt>
                <c:pt idx="317">
                  <c:v>44440</c:v>
                </c:pt>
                <c:pt idx="318">
                  <c:v>44441</c:v>
                </c:pt>
                <c:pt idx="319">
                  <c:v>44442</c:v>
                </c:pt>
                <c:pt idx="320">
                  <c:v>44443</c:v>
                </c:pt>
                <c:pt idx="321">
                  <c:v>44444</c:v>
                </c:pt>
                <c:pt idx="322">
                  <c:v>44445</c:v>
                </c:pt>
                <c:pt idx="323">
                  <c:v>44446</c:v>
                </c:pt>
                <c:pt idx="324">
                  <c:v>44447</c:v>
                </c:pt>
                <c:pt idx="325">
                  <c:v>44448</c:v>
                </c:pt>
                <c:pt idx="326">
                  <c:v>44449</c:v>
                </c:pt>
                <c:pt idx="327">
                  <c:v>44450</c:v>
                </c:pt>
                <c:pt idx="328">
                  <c:v>44451</c:v>
                </c:pt>
                <c:pt idx="329">
                  <c:v>44452</c:v>
                </c:pt>
                <c:pt idx="330">
                  <c:v>44453</c:v>
                </c:pt>
                <c:pt idx="331">
                  <c:v>44454</c:v>
                </c:pt>
                <c:pt idx="332">
                  <c:v>44455</c:v>
                </c:pt>
                <c:pt idx="333">
                  <c:v>44456</c:v>
                </c:pt>
                <c:pt idx="334">
                  <c:v>44457</c:v>
                </c:pt>
                <c:pt idx="335">
                  <c:v>44458</c:v>
                </c:pt>
                <c:pt idx="336">
                  <c:v>44459</c:v>
                </c:pt>
                <c:pt idx="337">
                  <c:v>44460</c:v>
                </c:pt>
                <c:pt idx="338">
                  <c:v>44461</c:v>
                </c:pt>
                <c:pt idx="339">
                  <c:v>44462</c:v>
                </c:pt>
                <c:pt idx="340">
                  <c:v>44463</c:v>
                </c:pt>
                <c:pt idx="341">
                  <c:v>44464</c:v>
                </c:pt>
                <c:pt idx="342">
                  <c:v>44465</c:v>
                </c:pt>
              </c:numCache>
            </c:numRef>
          </c:cat>
          <c:val>
            <c:numRef>
              <c:f>Tavola1!$D$6:$D$580</c:f>
              <c:numCache>
                <c:formatCode>General</c:formatCode>
                <c:ptCount val="346"/>
                <c:pt idx="0">
                  <c:v>12654</c:v>
                </c:pt>
                <c:pt idx="1">
                  <c:v>13228</c:v>
                </c:pt>
                <c:pt idx="2">
                  <c:v>13790</c:v>
                </c:pt>
                <c:pt idx="3">
                  <c:v>14586</c:v>
                </c:pt>
                <c:pt idx="4">
                  <c:v>15316</c:v>
                </c:pt>
                <c:pt idx="5">
                  <c:v>16202</c:v>
                </c:pt>
                <c:pt idx="6">
                  <c:v>16897</c:v>
                </c:pt>
                <c:pt idx="7">
                  <c:v>17465</c:v>
                </c:pt>
                <c:pt idx="8">
                  <c:v>18325</c:v>
                </c:pt>
                <c:pt idx="9">
                  <c:v>19033</c:v>
                </c:pt>
                <c:pt idx="10">
                  <c:v>19822</c:v>
                </c:pt>
                <c:pt idx="11">
                  <c:v>20806</c:v>
                </c:pt>
                <c:pt idx="12">
                  <c:v>21758</c:v>
                </c:pt>
                <c:pt idx="13">
                  <c:v>22853</c:v>
                </c:pt>
                <c:pt idx="14">
                  <c:v>23877</c:v>
                </c:pt>
                <c:pt idx="15">
                  <c:v>24925</c:v>
                </c:pt>
                <c:pt idx="16">
                  <c:v>26080</c:v>
                </c:pt>
                <c:pt idx="17">
                  <c:v>27402</c:v>
                </c:pt>
                <c:pt idx="18">
                  <c:v>28825</c:v>
                </c:pt>
                <c:pt idx="19">
                  <c:v>30188</c:v>
                </c:pt>
                <c:pt idx="20">
                  <c:v>31271</c:v>
                </c:pt>
                <c:pt idx="21">
                  <c:v>32294</c:v>
                </c:pt>
                <c:pt idx="22">
                  <c:v>33495</c:v>
                </c:pt>
                <c:pt idx="23">
                  <c:v>34982</c:v>
                </c:pt>
                <c:pt idx="24">
                  <c:v>36674</c:v>
                </c:pt>
                <c:pt idx="25">
                  <c:v>38381</c:v>
                </c:pt>
                <c:pt idx="26">
                  <c:v>40110</c:v>
                </c:pt>
                <c:pt idx="27">
                  <c:v>41532</c:v>
                </c:pt>
                <c:pt idx="28">
                  <c:v>42993</c:v>
                </c:pt>
                <c:pt idx="29">
                  <c:v>44691</c:v>
                </c:pt>
                <c:pt idx="30">
                  <c:v>46528</c:v>
                </c:pt>
                <c:pt idx="31">
                  <c:v>48399</c:v>
                </c:pt>
                <c:pt idx="32">
                  <c:v>50033</c:v>
                </c:pt>
                <c:pt idx="33">
                  <c:v>51871</c:v>
                </c:pt>
                <c:pt idx="34">
                  <c:v>53129</c:v>
                </c:pt>
                <c:pt idx="35">
                  <c:v>54378</c:v>
                </c:pt>
                <c:pt idx="36">
                  <c:v>55684</c:v>
                </c:pt>
                <c:pt idx="37">
                  <c:v>57001</c:v>
                </c:pt>
                <c:pt idx="38">
                  <c:v>58769</c:v>
                </c:pt>
                <c:pt idx="39">
                  <c:v>60335</c:v>
                </c:pt>
                <c:pt idx="40">
                  <c:v>61524</c:v>
                </c:pt>
                <c:pt idx="41">
                  <c:v>62548</c:v>
                </c:pt>
                <c:pt idx="42">
                  <c:v>63686</c:v>
                </c:pt>
                <c:pt idx="43">
                  <c:v>65085</c:v>
                </c:pt>
                <c:pt idx="44">
                  <c:v>66568</c:v>
                </c:pt>
                <c:pt idx="45">
                  <c:v>67862</c:v>
                </c:pt>
                <c:pt idx="46">
                  <c:v>69227</c:v>
                </c:pt>
                <c:pt idx="47">
                  <c:v>70467</c:v>
                </c:pt>
                <c:pt idx="48">
                  <c:v>71489</c:v>
                </c:pt>
                <c:pt idx="49">
                  <c:v>72407</c:v>
                </c:pt>
                <c:pt idx="50">
                  <c:v>73555</c:v>
                </c:pt>
                <c:pt idx="51">
                  <c:v>74308</c:v>
                </c:pt>
                <c:pt idx="52">
                  <c:v>75367</c:v>
                </c:pt>
                <c:pt idx="53">
                  <c:v>76366</c:v>
                </c:pt>
                <c:pt idx="54">
                  <c:v>77382</c:v>
                </c:pt>
                <c:pt idx="55">
                  <c:v>78190</c:v>
                </c:pt>
                <c:pt idx="56">
                  <c:v>79104</c:v>
                </c:pt>
                <c:pt idx="57">
                  <c:v>80191</c:v>
                </c:pt>
                <c:pt idx="58">
                  <c:v>81256</c:v>
                </c:pt>
                <c:pt idx="59">
                  <c:v>82128</c:v>
                </c:pt>
                <c:pt idx="60">
                  <c:v>82859</c:v>
                </c:pt>
                <c:pt idx="61">
                  <c:v>83737</c:v>
                </c:pt>
                <c:pt idx="62">
                  <c:v>84529</c:v>
                </c:pt>
                <c:pt idx="63">
                  <c:v>85198</c:v>
                </c:pt>
                <c:pt idx="64">
                  <c:v>86092</c:v>
                </c:pt>
                <c:pt idx="65">
                  <c:v>87024</c:v>
                </c:pt>
                <c:pt idx="66">
                  <c:v>87877</c:v>
                </c:pt>
                <c:pt idx="67">
                  <c:v>88597</c:v>
                </c:pt>
                <c:pt idx="68">
                  <c:v>88934</c:v>
                </c:pt>
                <c:pt idx="69">
                  <c:v>89616</c:v>
                </c:pt>
                <c:pt idx="70">
                  <c:v>90266</c:v>
                </c:pt>
                <c:pt idx="71">
                  <c:v>91261</c:v>
                </c:pt>
                <c:pt idx="72">
                  <c:v>92345</c:v>
                </c:pt>
                <c:pt idx="73">
                  <c:v>93644</c:v>
                </c:pt>
                <c:pt idx="74">
                  <c:v>94766</c:v>
                </c:pt>
                <c:pt idx="75">
                  <c:v>95500</c:v>
                </c:pt>
                <c:pt idx="76">
                  <c:v>96547</c:v>
                </c:pt>
                <c:pt idx="77">
                  <c:v>97938</c:v>
                </c:pt>
                <c:pt idx="78">
                  <c:v>99514</c:v>
                </c:pt>
                <c:pt idx="79">
                  <c:v>101206</c:v>
                </c:pt>
                <c:pt idx="80">
                  <c:v>102641</c:v>
                </c:pt>
                <c:pt idx="81">
                  <c:v>104483</c:v>
                </c:pt>
                <c:pt idx="82">
                  <c:v>106322</c:v>
                </c:pt>
                <c:pt idx="83">
                  <c:v>108055</c:v>
                </c:pt>
                <c:pt idx="84">
                  <c:v>109642</c:v>
                </c:pt>
                <c:pt idx="85">
                  <c:v>111555</c:v>
                </c:pt>
                <c:pt idx="86">
                  <c:v>113524</c:v>
                </c:pt>
                <c:pt idx="87">
                  <c:v>115391</c:v>
                </c:pt>
                <c:pt idx="88">
                  <c:v>117336</c:v>
                </c:pt>
                <c:pt idx="89">
                  <c:v>119290</c:v>
                </c:pt>
                <c:pt idx="90">
                  <c:v>120729</c:v>
                </c:pt>
                <c:pt idx="91">
                  <c:v>122007</c:v>
                </c:pt>
                <c:pt idx="92">
                  <c:v>123648</c:v>
                </c:pt>
                <c:pt idx="93">
                  <c:v>125134</c:v>
                </c:pt>
                <c:pt idx="94">
                  <c:v>126364</c:v>
                </c:pt>
                <c:pt idx="95">
                  <c:v>127719</c:v>
                </c:pt>
                <c:pt idx="96">
                  <c:v>128877</c:v>
                </c:pt>
                <c:pt idx="97">
                  <c:v>129752</c:v>
                </c:pt>
                <c:pt idx="98">
                  <c:v>130637</c:v>
                </c:pt>
                <c:pt idx="99">
                  <c:v>131607</c:v>
                </c:pt>
                <c:pt idx="100">
                  <c:v>132603</c:v>
                </c:pt>
                <c:pt idx="101">
                  <c:v>133597</c:v>
                </c:pt>
                <c:pt idx="102">
                  <c:v>134541</c:v>
                </c:pt>
                <c:pt idx="103">
                  <c:v>135387</c:v>
                </c:pt>
                <c:pt idx="104">
                  <c:v>136103</c:v>
                </c:pt>
                <c:pt idx="105">
                  <c:v>136869</c:v>
                </c:pt>
                <c:pt idx="106">
                  <c:v>137853</c:v>
                </c:pt>
                <c:pt idx="107">
                  <c:v>138739</c:v>
                </c:pt>
                <c:pt idx="108">
                  <c:v>139528</c:v>
                </c:pt>
                <c:pt idx="109">
                  <c:v>140144</c:v>
                </c:pt>
                <c:pt idx="110">
                  <c:v>140980</c:v>
                </c:pt>
                <c:pt idx="111">
                  <c:v>141554</c:v>
                </c:pt>
                <c:pt idx="112">
                  <c:v>142032</c:v>
                </c:pt>
                <c:pt idx="113">
                  <c:v>142776</c:v>
                </c:pt>
                <c:pt idx="114">
                  <c:v>143471</c:v>
                </c:pt>
                <c:pt idx="115">
                  <c:v>144231</c:v>
                </c:pt>
                <c:pt idx="116">
                  <c:v>144722</c:v>
                </c:pt>
                <c:pt idx="117">
                  <c:v>145265</c:v>
                </c:pt>
                <c:pt idx="118">
                  <c:v>145744</c:v>
                </c:pt>
                <c:pt idx="119">
                  <c:v>146076</c:v>
                </c:pt>
                <c:pt idx="120">
                  <c:v>146701</c:v>
                </c:pt>
                <c:pt idx="121">
                  <c:v>147185</c:v>
                </c:pt>
                <c:pt idx="122">
                  <c:v>147665</c:v>
                </c:pt>
                <c:pt idx="123">
                  <c:v>148105</c:v>
                </c:pt>
                <c:pt idx="124">
                  <c:v>148579</c:v>
                </c:pt>
                <c:pt idx="125">
                  <c:v>148990</c:v>
                </c:pt>
                <c:pt idx="126">
                  <c:v>149402</c:v>
                </c:pt>
                <c:pt idx="127">
                  <c:v>149854</c:v>
                </c:pt>
                <c:pt idx="128">
                  <c:v>150396</c:v>
                </c:pt>
                <c:pt idx="129">
                  <c:v>151009</c:v>
                </c:pt>
                <c:pt idx="130">
                  <c:v>151587</c:v>
                </c:pt>
                <c:pt idx="131">
                  <c:v>152105</c:v>
                </c:pt>
                <c:pt idx="132">
                  <c:v>152558</c:v>
                </c:pt>
                <c:pt idx="133">
                  <c:v>153036</c:v>
                </c:pt>
                <c:pt idx="134">
                  <c:v>153602</c:v>
                </c:pt>
                <c:pt idx="135">
                  <c:v>154141</c:v>
                </c:pt>
                <c:pt idx="136">
                  <c:v>154701</c:v>
                </c:pt>
                <c:pt idx="137">
                  <c:v>155220</c:v>
                </c:pt>
                <c:pt idx="138">
                  <c:v>155812</c:v>
                </c:pt>
                <c:pt idx="139">
                  <c:v>156388</c:v>
                </c:pt>
                <c:pt idx="140">
                  <c:v>156903</c:v>
                </c:pt>
                <c:pt idx="141">
                  <c:v>157498</c:v>
                </c:pt>
                <c:pt idx="142">
                  <c:v>158193</c:v>
                </c:pt>
                <c:pt idx="143">
                  <c:v>158865</c:v>
                </c:pt>
                <c:pt idx="144">
                  <c:v>159544</c:v>
                </c:pt>
                <c:pt idx="145">
                  <c:v>160194</c:v>
                </c:pt>
                <c:pt idx="146">
                  <c:v>160807</c:v>
                </c:pt>
                <c:pt idx="147">
                  <c:v>161330</c:v>
                </c:pt>
                <c:pt idx="148">
                  <c:v>161928</c:v>
                </c:pt>
                <c:pt idx="149">
                  <c:v>162710</c:v>
                </c:pt>
                <c:pt idx="150">
                  <c:v>163499</c:v>
                </c:pt>
                <c:pt idx="151">
                  <c:v>164358</c:v>
                </c:pt>
                <c:pt idx="152">
                  <c:v>165140</c:v>
                </c:pt>
                <c:pt idx="153">
                  <c:v>165839</c:v>
                </c:pt>
                <c:pt idx="154">
                  <c:v>166505</c:v>
                </c:pt>
                <c:pt idx="155">
                  <c:v>167256</c:v>
                </c:pt>
                <c:pt idx="156">
                  <c:v>168021</c:v>
                </c:pt>
                <c:pt idx="157">
                  <c:v>168916</c:v>
                </c:pt>
                <c:pt idx="158">
                  <c:v>169808</c:v>
                </c:pt>
                <c:pt idx="159">
                  <c:v>170698</c:v>
                </c:pt>
                <c:pt idx="160">
                  <c:v>171651</c:v>
                </c:pt>
                <c:pt idx="161">
                  <c:v>172450</c:v>
                </c:pt>
                <c:pt idx="162">
                  <c:v>172450</c:v>
                </c:pt>
                <c:pt idx="163">
                  <c:v>174123</c:v>
                </c:pt>
                <c:pt idx="164">
                  <c:v>175405</c:v>
                </c:pt>
                <c:pt idx="165">
                  <c:v>176627</c:v>
                </c:pt>
                <c:pt idx="166">
                  <c:v>177641</c:v>
                </c:pt>
                <c:pt idx="167">
                  <c:v>178656</c:v>
                </c:pt>
                <c:pt idx="168">
                  <c:v>179565</c:v>
                </c:pt>
                <c:pt idx="169">
                  <c:v>180348</c:v>
                </c:pt>
                <c:pt idx="170">
                  <c:v>181346</c:v>
                </c:pt>
                <c:pt idx="171">
                  <c:v>182633</c:v>
                </c:pt>
                <c:pt idx="172">
                  <c:v>184138</c:v>
                </c:pt>
                <c:pt idx="173">
                  <c:v>185367</c:v>
                </c:pt>
                <c:pt idx="174">
                  <c:v>186487</c:v>
                </c:pt>
                <c:pt idx="175">
                  <c:v>187597</c:v>
                </c:pt>
                <c:pt idx="176">
                  <c:v>188981</c:v>
                </c:pt>
                <c:pt idx="177">
                  <c:v>190523</c:v>
                </c:pt>
                <c:pt idx="178">
                  <c:v>191973</c:v>
                </c:pt>
                <c:pt idx="179">
                  <c:v>193343</c:v>
                </c:pt>
                <c:pt idx="180">
                  <c:v>194644</c:v>
                </c:pt>
                <c:pt idx="181">
                  <c:v>195519</c:v>
                </c:pt>
                <c:pt idx="182">
                  <c:v>196642</c:v>
                </c:pt>
                <c:pt idx="183">
                  <c:v>197790</c:v>
                </c:pt>
                <c:pt idx="184">
                  <c:v>199078</c:v>
                </c:pt>
                <c:pt idx="185">
                  <c:v>200490</c:v>
                </c:pt>
                <c:pt idx="186">
                  <c:v>201420</c:v>
                </c:pt>
                <c:pt idx="187">
                  <c:v>202515</c:v>
                </c:pt>
                <c:pt idx="188">
                  <c:v>203576</c:v>
                </c:pt>
                <c:pt idx="189">
                  <c:v>204645</c:v>
                </c:pt>
                <c:pt idx="190">
                  <c:v>205585</c:v>
                </c:pt>
                <c:pt idx="191">
                  <c:v>206565</c:v>
                </c:pt>
                <c:pt idx="192">
                  <c:v>207626</c:v>
                </c:pt>
                <c:pt idx="193">
                  <c:v>208487</c:v>
                </c:pt>
                <c:pt idx="194">
                  <c:v>209487</c:v>
                </c:pt>
                <c:pt idx="195">
                  <c:v>210259</c:v>
                </c:pt>
                <c:pt idx="196">
                  <c:v>210993</c:v>
                </c:pt>
                <c:pt idx="197">
                  <c:v>211895</c:v>
                </c:pt>
                <c:pt idx="198">
                  <c:v>212677</c:v>
                </c:pt>
                <c:pt idx="199">
                  <c:v>213879</c:v>
                </c:pt>
                <c:pt idx="200">
                  <c:v>214482</c:v>
                </c:pt>
                <c:pt idx="201">
                  <c:v>215333</c:v>
                </c:pt>
                <c:pt idx="202">
                  <c:v>215827</c:v>
                </c:pt>
                <c:pt idx="203">
                  <c:v>216416</c:v>
                </c:pt>
                <c:pt idx="204">
                  <c:v>217310</c:v>
                </c:pt>
                <c:pt idx="205">
                  <c:v>217917</c:v>
                </c:pt>
                <c:pt idx="206">
                  <c:v>218520</c:v>
                </c:pt>
                <c:pt idx="207">
                  <c:v>219093</c:v>
                </c:pt>
                <c:pt idx="208">
                  <c:v>219650</c:v>
                </c:pt>
                <c:pt idx="209">
                  <c:v>220055</c:v>
                </c:pt>
                <c:pt idx="210">
                  <c:v>220354</c:v>
                </c:pt>
                <c:pt idx="211">
                  <c:v>220765</c:v>
                </c:pt>
                <c:pt idx="212">
                  <c:v>221368</c:v>
                </c:pt>
                <c:pt idx="213">
                  <c:v>221811</c:v>
                </c:pt>
                <c:pt idx="214">
                  <c:v>222304</c:v>
                </c:pt>
                <c:pt idx="215">
                  <c:v>222654</c:v>
                </c:pt>
                <c:pt idx="216">
                  <c:v>222892</c:v>
                </c:pt>
                <c:pt idx="217">
                  <c:v>223270</c:v>
                </c:pt>
                <c:pt idx="218">
                  <c:v>223642</c:v>
                </c:pt>
                <c:pt idx="219">
                  <c:v>224017</c:v>
                </c:pt>
                <c:pt idx="220">
                  <c:v>224400</c:v>
                </c:pt>
                <c:pt idx="221">
                  <c:v>224818</c:v>
                </c:pt>
                <c:pt idx="222">
                  <c:v>225203</c:v>
                </c:pt>
                <c:pt idx="223">
                  <c:v>225551</c:v>
                </c:pt>
                <c:pt idx="224">
                  <c:v>225809</c:v>
                </c:pt>
                <c:pt idx="225">
                  <c:v>226135</c:v>
                </c:pt>
                <c:pt idx="226">
                  <c:v>226424</c:v>
                </c:pt>
                <c:pt idx="227">
                  <c:v>226678</c:v>
                </c:pt>
                <c:pt idx="228">
                  <c:v>227015</c:v>
                </c:pt>
                <c:pt idx="229">
                  <c:v>227249</c:v>
                </c:pt>
                <c:pt idx="230">
                  <c:v>227524</c:v>
                </c:pt>
                <c:pt idx="231">
                  <c:v>227680</c:v>
                </c:pt>
                <c:pt idx="232">
                  <c:v>228017</c:v>
                </c:pt>
                <c:pt idx="233">
                  <c:v>228337</c:v>
                </c:pt>
                <c:pt idx="234">
                  <c:v>228621</c:v>
                </c:pt>
                <c:pt idx="235">
                  <c:v>228894</c:v>
                </c:pt>
                <c:pt idx="236">
                  <c:v>229157</c:v>
                </c:pt>
                <c:pt idx="237">
                  <c:v>229340</c:v>
                </c:pt>
                <c:pt idx="238">
                  <c:v>229503</c:v>
                </c:pt>
                <c:pt idx="239">
                  <c:v>229703</c:v>
                </c:pt>
                <c:pt idx="240">
                  <c:v>229871</c:v>
                </c:pt>
                <c:pt idx="241">
                  <c:v>230099</c:v>
                </c:pt>
                <c:pt idx="242">
                  <c:v>230269</c:v>
                </c:pt>
                <c:pt idx="243">
                  <c:v>230452</c:v>
                </c:pt>
                <c:pt idx="244">
                  <c:v>230587</c:v>
                </c:pt>
                <c:pt idx="245">
                  <c:v>230672</c:v>
                </c:pt>
                <c:pt idx="246">
                  <c:v>230805</c:v>
                </c:pt>
                <c:pt idx="247">
                  <c:v>230963</c:v>
                </c:pt>
                <c:pt idx="248">
                  <c:v>231082</c:v>
                </c:pt>
                <c:pt idx="249">
                  <c:v>231149</c:v>
                </c:pt>
                <c:pt idx="250">
                  <c:v>231260</c:v>
                </c:pt>
                <c:pt idx="251">
                  <c:v>231371</c:v>
                </c:pt>
                <c:pt idx="252">
                  <c:v>231455</c:v>
                </c:pt>
                <c:pt idx="253">
                  <c:v>231554</c:v>
                </c:pt>
                <c:pt idx="254">
                  <c:v>231696</c:v>
                </c:pt>
                <c:pt idx="255">
                  <c:v>231833</c:v>
                </c:pt>
                <c:pt idx="256">
                  <c:v>231948</c:v>
                </c:pt>
                <c:pt idx="257">
                  <c:v>232082</c:v>
                </c:pt>
                <c:pt idx="258">
                  <c:v>232184</c:v>
                </c:pt>
                <c:pt idx="259">
                  <c:v>232242</c:v>
                </c:pt>
                <c:pt idx="260">
                  <c:v>232386</c:v>
                </c:pt>
                <c:pt idx="261">
                  <c:v>232495</c:v>
                </c:pt>
                <c:pt idx="262">
                  <c:v>232714</c:v>
                </c:pt>
                <c:pt idx="263">
                  <c:v>232915</c:v>
                </c:pt>
                <c:pt idx="264">
                  <c:v>233107</c:v>
                </c:pt>
                <c:pt idx="265">
                  <c:v>233290</c:v>
                </c:pt>
                <c:pt idx="266">
                  <c:v>233440</c:v>
                </c:pt>
                <c:pt idx="267">
                  <c:v>233614</c:v>
                </c:pt>
                <c:pt idx="268">
                  <c:v>233902</c:v>
                </c:pt>
                <c:pt idx="269">
                  <c:v>234275</c:v>
                </c:pt>
                <c:pt idx="270">
                  <c:v>234661</c:v>
                </c:pt>
                <c:pt idx="271">
                  <c:v>235092</c:v>
                </c:pt>
                <c:pt idx="272">
                  <c:v>235496</c:v>
                </c:pt>
                <c:pt idx="273">
                  <c:v>235796</c:v>
                </c:pt>
                <c:pt idx="274">
                  <c:v>236348</c:v>
                </c:pt>
                <c:pt idx="275">
                  <c:v>236898</c:v>
                </c:pt>
                <c:pt idx="276">
                  <c:v>237418</c:v>
                </c:pt>
                <c:pt idx="277">
                  <c:v>237902</c:v>
                </c:pt>
                <c:pt idx="278">
                  <c:v>238528</c:v>
                </c:pt>
                <c:pt idx="279">
                  <c:v>239096</c:v>
                </c:pt>
                <c:pt idx="280">
                  <c:v>239553</c:v>
                </c:pt>
                <c:pt idx="281">
                  <c:v>239989</c:v>
                </c:pt>
                <c:pt idx="282">
                  <c:v>240616</c:v>
                </c:pt>
                <c:pt idx="283">
                  <c:v>241335</c:v>
                </c:pt>
                <c:pt idx="284">
                  <c:v>242059</c:v>
                </c:pt>
                <c:pt idx="285">
                  <c:v>242960</c:v>
                </c:pt>
                <c:pt idx="286">
                  <c:v>243541</c:v>
                </c:pt>
                <c:pt idx="287">
                  <c:v>243803</c:v>
                </c:pt>
                <c:pt idx="288">
                  <c:v>244612</c:v>
                </c:pt>
                <c:pt idx="289">
                  <c:v>245420</c:v>
                </c:pt>
                <c:pt idx="290">
                  <c:v>246251</c:v>
                </c:pt>
                <c:pt idx="291">
                  <c:v>247040</c:v>
                </c:pt>
                <c:pt idx="292">
                  <c:v>247816</c:v>
                </c:pt>
                <c:pt idx="293">
                  <c:v>248638</c:v>
                </c:pt>
                <c:pt idx="294">
                  <c:v>249561</c:v>
                </c:pt>
                <c:pt idx="295">
                  <c:v>250409</c:v>
                </c:pt>
                <c:pt idx="296">
                  <c:v>251277</c:v>
                </c:pt>
                <c:pt idx="297">
                  <c:v>252411</c:v>
                </c:pt>
                <c:pt idx="298">
                  <c:v>253512</c:v>
                </c:pt>
                <c:pt idx="299">
                  <c:v>254525</c:v>
                </c:pt>
                <c:pt idx="300">
                  <c:v>255471</c:v>
                </c:pt>
                <c:pt idx="301">
                  <c:v>256352</c:v>
                </c:pt>
                <c:pt idx="302">
                  <c:v>257581</c:v>
                </c:pt>
                <c:pt idx="303">
                  <c:v>258578</c:v>
                </c:pt>
                <c:pt idx="304">
                  <c:v>259955</c:v>
                </c:pt>
                <c:pt idx="305">
                  <c:v>261463</c:v>
                </c:pt>
                <c:pt idx="306">
                  <c:v>263202</c:v>
                </c:pt>
                <c:pt idx="307">
                  <c:v>264552</c:v>
                </c:pt>
                <c:pt idx="308">
                  <c:v>265673</c:v>
                </c:pt>
                <c:pt idx="309">
                  <c:v>267164</c:v>
                </c:pt>
                <c:pt idx="310">
                  <c:v>268573</c:v>
                </c:pt>
                <c:pt idx="311">
                  <c:v>269670</c:v>
                </c:pt>
                <c:pt idx="312">
                  <c:v>271351</c:v>
                </c:pt>
                <c:pt idx="313">
                  <c:v>272490</c:v>
                </c:pt>
                <c:pt idx="314">
                  <c:v>273859</c:v>
                </c:pt>
                <c:pt idx="315">
                  <c:v>275459</c:v>
                </c:pt>
                <c:pt idx="316">
                  <c:v>276550</c:v>
                </c:pt>
                <c:pt idx="317">
                  <c:v>277705</c:v>
                </c:pt>
                <c:pt idx="318">
                  <c:v>278887</c:v>
                </c:pt>
                <c:pt idx="319">
                  <c:v>280235</c:v>
                </c:pt>
                <c:pt idx="320">
                  <c:v>281435</c:v>
                </c:pt>
                <c:pt idx="321">
                  <c:v>282459</c:v>
                </c:pt>
                <c:pt idx="322">
                  <c:v>283402</c:v>
                </c:pt>
                <c:pt idx="323">
                  <c:v>284277</c:v>
                </c:pt>
                <c:pt idx="324">
                  <c:v>285154</c:v>
                </c:pt>
                <c:pt idx="325">
                  <c:v>286083</c:v>
                </c:pt>
                <c:pt idx="326">
                  <c:v>287056</c:v>
                </c:pt>
                <c:pt idx="327">
                  <c:v>287826</c:v>
                </c:pt>
                <c:pt idx="328">
                  <c:v>288711</c:v>
                </c:pt>
                <c:pt idx="329">
                  <c:v>289329</c:v>
                </c:pt>
                <c:pt idx="330">
                  <c:v>290013</c:v>
                </c:pt>
                <c:pt idx="331">
                  <c:v>290484</c:v>
                </c:pt>
                <c:pt idx="332">
                  <c:v>291362</c:v>
                </c:pt>
                <c:pt idx="333">
                  <c:v>291964</c:v>
                </c:pt>
                <c:pt idx="334">
                  <c:v>292607</c:v>
                </c:pt>
                <c:pt idx="335">
                  <c:v>293145</c:v>
                </c:pt>
                <c:pt idx="336">
                  <c:v>293659</c:v>
                </c:pt>
                <c:pt idx="337">
                  <c:v>294151</c:v>
                </c:pt>
                <c:pt idx="338">
                  <c:v>294565</c:v>
                </c:pt>
                <c:pt idx="339">
                  <c:v>295212</c:v>
                </c:pt>
                <c:pt idx="340">
                  <c:v>295676</c:v>
                </c:pt>
                <c:pt idx="341">
                  <c:v>296100</c:v>
                </c:pt>
                <c:pt idx="342">
                  <c:v>296522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Tavola1!$A$6:$A$580</c:f>
              <c:numCache>
                <c:formatCode>d/m;@</c:formatCode>
                <c:ptCount val="346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  <c:pt idx="301">
                  <c:v>44424</c:v>
                </c:pt>
                <c:pt idx="302">
                  <c:v>44425</c:v>
                </c:pt>
                <c:pt idx="303">
                  <c:v>44426</c:v>
                </c:pt>
                <c:pt idx="304">
                  <c:v>44427</c:v>
                </c:pt>
                <c:pt idx="305">
                  <c:v>44428</c:v>
                </c:pt>
                <c:pt idx="306">
                  <c:v>44429</c:v>
                </c:pt>
                <c:pt idx="307">
                  <c:v>44430</c:v>
                </c:pt>
                <c:pt idx="308">
                  <c:v>44431</c:v>
                </c:pt>
                <c:pt idx="309">
                  <c:v>44432</c:v>
                </c:pt>
                <c:pt idx="310">
                  <c:v>44433</c:v>
                </c:pt>
                <c:pt idx="311">
                  <c:v>44434</c:v>
                </c:pt>
                <c:pt idx="312">
                  <c:v>44435</c:v>
                </c:pt>
                <c:pt idx="313">
                  <c:v>44436</c:v>
                </c:pt>
                <c:pt idx="314">
                  <c:v>44437</c:v>
                </c:pt>
                <c:pt idx="315">
                  <c:v>44438</c:v>
                </c:pt>
                <c:pt idx="316">
                  <c:v>44439</c:v>
                </c:pt>
                <c:pt idx="317">
                  <c:v>44440</c:v>
                </c:pt>
                <c:pt idx="318">
                  <c:v>44441</c:v>
                </c:pt>
                <c:pt idx="319">
                  <c:v>44442</c:v>
                </c:pt>
                <c:pt idx="320">
                  <c:v>44443</c:v>
                </c:pt>
                <c:pt idx="321">
                  <c:v>44444</c:v>
                </c:pt>
                <c:pt idx="322">
                  <c:v>44445</c:v>
                </c:pt>
                <c:pt idx="323">
                  <c:v>44446</c:v>
                </c:pt>
                <c:pt idx="324">
                  <c:v>44447</c:v>
                </c:pt>
                <c:pt idx="325">
                  <c:v>44448</c:v>
                </c:pt>
                <c:pt idx="326">
                  <c:v>44449</c:v>
                </c:pt>
                <c:pt idx="327">
                  <c:v>44450</c:v>
                </c:pt>
                <c:pt idx="328">
                  <c:v>44451</c:v>
                </c:pt>
                <c:pt idx="329">
                  <c:v>44452</c:v>
                </c:pt>
                <c:pt idx="330">
                  <c:v>44453</c:v>
                </c:pt>
                <c:pt idx="331">
                  <c:v>44454</c:v>
                </c:pt>
                <c:pt idx="332">
                  <c:v>44455</c:v>
                </c:pt>
                <c:pt idx="333">
                  <c:v>44456</c:v>
                </c:pt>
                <c:pt idx="334">
                  <c:v>44457</c:v>
                </c:pt>
                <c:pt idx="335">
                  <c:v>44458</c:v>
                </c:pt>
                <c:pt idx="336">
                  <c:v>44459</c:v>
                </c:pt>
                <c:pt idx="337">
                  <c:v>44460</c:v>
                </c:pt>
                <c:pt idx="338">
                  <c:v>44461</c:v>
                </c:pt>
                <c:pt idx="339">
                  <c:v>44462</c:v>
                </c:pt>
                <c:pt idx="340">
                  <c:v>44463</c:v>
                </c:pt>
                <c:pt idx="341">
                  <c:v>44464</c:v>
                </c:pt>
                <c:pt idx="342">
                  <c:v>44465</c:v>
                </c:pt>
              </c:numCache>
            </c:numRef>
          </c:cat>
          <c:val>
            <c:numRef>
              <c:f>Tavola1!$E$6:$E$580</c:f>
              <c:numCache>
                <c:formatCode>General</c:formatCode>
                <c:ptCount val="346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  <c:pt idx="245">
                  <c:v>5509</c:v>
                </c:pt>
                <c:pt idx="246">
                  <c:v>5209</c:v>
                </c:pt>
                <c:pt idx="247">
                  <c:v>4908</c:v>
                </c:pt>
                <c:pt idx="248">
                  <c:v>4753</c:v>
                </c:pt>
                <c:pt idx="249">
                  <c:v>4431</c:v>
                </c:pt>
                <c:pt idx="250">
                  <c:v>4372</c:v>
                </c:pt>
                <c:pt idx="251">
                  <c:v>4368</c:v>
                </c:pt>
                <c:pt idx="252">
                  <c:v>4352</c:v>
                </c:pt>
                <c:pt idx="253">
                  <c:v>4227</c:v>
                </c:pt>
                <c:pt idx="254">
                  <c:v>4031</c:v>
                </c:pt>
                <c:pt idx="255">
                  <c:v>3885</c:v>
                </c:pt>
                <c:pt idx="256">
                  <c:v>3725</c:v>
                </c:pt>
                <c:pt idx="257">
                  <c:v>3675</c:v>
                </c:pt>
                <c:pt idx="258">
                  <c:v>3563</c:v>
                </c:pt>
                <c:pt idx="259">
                  <c:v>3578</c:v>
                </c:pt>
                <c:pt idx="260">
                  <c:v>3478</c:v>
                </c:pt>
                <c:pt idx="261">
                  <c:v>3357</c:v>
                </c:pt>
                <c:pt idx="262">
                  <c:v>3457</c:v>
                </c:pt>
                <c:pt idx="263">
                  <c:v>3509</c:v>
                </c:pt>
                <c:pt idx="264">
                  <c:v>3547</c:v>
                </c:pt>
                <c:pt idx="265">
                  <c:v>3650</c:v>
                </c:pt>
                <c:pt idx="266">
                  <c:v>3735</c:v>
                </c:pt>
                <c:pt idx="267">
                  <c:v>3795</c:v>
                </c:pt>
                <c:pt idx="268">
                  <c:v>3938</c:v>
                </c:pt>
                <c:pt idx="269">
                  <c:v>4140</c:v>
                </c:pt>
                <c:pt idx="270">
                  <c:v>4409</c:v>
                </c:pt>
                <c:pt idx="271">
                  <c:v>4787</c:v>
                </c:pt>
                <c:pt idx="272">
                  <c:v>5123</c:v>
                </c:pt>
                <c:pt idx="273">
                  <c:v>5381</c:v>
                </c:pt>
                <c:pt idx="274">
                  <c:v>5800</c:v>
                </c:pt>
                <c:pt idx="275">
                  <c:v>6191</c:v>
                </c:pt>
                <c:pt idx="276">
                  <c:v>6603</c:v>
                </c:pt>
                <c:pt idx="277">
                  <c:v>6903</c:v>
                </c:pt>
                <c:pt idx="278">
                  <c:v>7472</c:v>
                </c:pt>
                <c:pt idx="279">
                  <c:v>7921</c:v>
                </c:pt>
                <c:pt idx="280">
                  <c:v>8367</c:v>
                </c:pt>
                <c:pt idx="281">
                  <c:v>8508</c:v>
                </c:pt>
                <c:pt idx="282">
                  <c:v>8943</c:v>
                </c:pt>
                <c:pt idx="283">
                  <c:v>9475</c:v>
                </c:pt>
                <c:pt idx="284">
                  <c:v>9995</c:v>
                </c:pt>
                <c:pt idx="285">
                  <c:v>10670</c:v>
                </c:pt>
                <c:pt idx="286">
                  <c:v>11219</c:v>
                </c:pt>
                <c:pt idx="287">
                  <c:v>11349</c:v>
                </c:pt>
                <c:pt idx="288">
                  <c:v>11757</c:v>
                </c:pt>
                <c:pt idx="289">
                  <c:v>12095</c:v>
                </c:pt>
                <c:pt idx="290">
                  <c:v>12547</c:v>
                </c:pt>
                <c:pt idx="291">
                  <c:v>12979</c:v>
                </c:pt>
                <c:pt idx="292">
                  <c:v>13411</c:v>
                </c:pt>
                <c:pt idx="293">
                  <c:v>14077</c:v>
                </c:pt>
                <c:pt idx="294">
                  <c:v>14939</c:v>
                </c:pt>
                <c:pt idx="295">
                  <c:v>15197</c:v>
                </c:pt>
                <c:pt idx="296">
                  <c:v>15584</c:v>
                </c:pt>
                <c:pt idx="297">
                  <c:v>16234</c:v>
                </c:pt>
                <c:pt idx="298">
                  <c:v>16930</c:v>
                </c:pt>
                <c:pt idx="299">
                  <c:v>17487</c:v>
                </c:pt>
                <c:pt idx="300">
                  <c:v>18036</c:v>
                </c:pt>
                <c:pt idx="301">
                  <c:v>18733</c:v>
                </c:pt>
                <c:pt idx="302">
                  <c:v>19949</c:v>
                </c:pt>
                <c:pt idx="303">
                  <c:v>19717</c:v>
                </c:pt>
                <c:pt idx="304">
                  <c:v>20702</c:v>
                </c:pt>
                <c:pt idx="305">
                  <c:v>21265</c:v>
                </c:pt>
                <c:pt idx="306">
                  <c:v>22629</c:v>
                </c:pt>
                <c:pt idx="307">
                  <c:v>23460</c:v>
                </c:pt>
                <c:pt idx="308">
                  <c:v>24146</c:v>
                </c:pt>
                <c:pt idx="309">
                  <c:v>24947</c:v>
                </c:pt>
                <c:pt idx="310">
                  <c:v>25506</c:v>
                </c:pt>
                <c:pt idx="311">
                  <c:v>26110</c:v>
                </c:pt>
                <c:pt idx="312">
                  <c:v>26525</c:v>
                </c:pt>
                <c:pt idx="313">
                  <c:v>26929</c:v>
                </c:pt>
                <c:pt idx="314">
                  <c:v>27424</c:v>
                </c:pt>
                <c:pt idx="315">
                  <c:v>28489</c:v>
                </c:pt>
                <c:pt idx="316">
                  <c:v>28443</c:v>
                </c:pt>
                <c:pt idx="317">
                  <c:v>28300</c:v>
                </c:pt>
                <c:pt idx="318">
                  <c:v>28125</c:v>
                </c:pt>
                <c:pt idx="319">
                  <c:v>28130</c:v>
                </c:pt>
                <c:pt idx="320">
                  <c:v>28285</c:v>
                </c:pt>
                <c:pt idx="321">
                  <c:v>28462</c:v>
                </c:pt>
                <c:pt idx="322">
                  <c:v>28951</c:v>
                </c:pt>
                <c:pt idx="323">
                  <c:v>28547</c:v>
                </c:pt>
                <c:pt idx="324">
                  <c:v>28016</c:v>
                </c:pt>
                <c:pt idx="325">
                  <c:v>27189</c:v>
                </c:pt>
                <c:pt idx="326">
                  <c:v>26353</c:v>
                </c:pt>
                <c:pt idx="327">
                  <c:v>26255</c:v>
                </c:pt>
                <c:pt idx="328">
                  <c:v>26190</c:v>
                </c:pt>
                <c:pt idx="329">
                  <c:v>26014</c:v>
                </c:pt>
                <c:pt idx="330">
                  <c:v>25504</c:v>
                </c:pt>
                <c:pt idx="331">
                  <c:v>23616</c:v>
                </c:pt>
                <c:pt idx="332">
                  <c:v>22720</c:v>
                </c:pt>
                <c:pt idx="333">
                  <c:v>21777</c:v>
                </c:pt>
                <c:pt idx="334">
                  <c:v>20738</c:v>
                </c:pt>
                <c:pt idx="335">
                  <c:v>21036</c:v>
                </c:pt>
                <c:pt idx="336">
                  <c:v>21042</c:v>
                </c:pt>
                <c:pt idx="337">
                  <c:v>20439</c:v>
                </c:pt>
                <c:pt idx="338">
                  <c:v>19233</c:v>
                </c:pt>
                <c:pt idx="339">
                  <c:v>18416</c:v>
                </c:pt>
                <c:pt idx="340">
                  <c:v>17568</c:v>
                </c:pt>
                <c:pt idx="341">
                  <c:v>17267</c:v>
                </c:pt>
                <c:pt idx="342">
                  <c:v>17003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Tavola1!$A$6:$A$581</c:f>
              <c:numCache>
                <c:formatCode>d/m;@</c:formatCode>
                <c:ptCount val="347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  <c:pt idx="301">
                  <c:v>44424</c:v>
                </c:pt>
                <c:pt idx="302">
                  <c:v>44425</c:v>
                </c:pt>
                <c:pt idx="303">
                  <c:v>44426</c:v>
                </c:pt>
                <c:pt idx="304">
                  <c:v>44427</c:v>
                </c:pt>
                <c:pt idx="305">
                  <c:v>44428</c:v>
                </c:pt>
                <c:pt idx="306">
                  <c:v>44429</c:v>
                </c:pt>
                <c:pt idx="307">
                  <c:v>44430</c:v>
                </c:pt>
                <c:pt idx="308">
                  <c:v>44431</c:v>
                </c:pt>
                <c:pt idx="309">
                  <c:v>44432</c:v>
                </c:pt>
                <c:pt idx="310">
                  <c:v>44433</c:v>
                </c:pt>
                <c:pt idx="311">
                  <c:v>44434</c:v>
                </c:pt>
                <c:pt idx="312">
                  <c:v>44435</c:v>
                </c:pt>
                <c:pt idx="313">
                  <c:v>44436</c:v>
                </c:pt>
                <c:pt idx="314">
                  <c:v>44437</c:v>
                </c:pt>
                <c:pt idx="315">
                  <c:v>44438</c:v>
                </c:pt>
                <c:pt idx="316">
                  <c:v>44439</c:v>
                </c:pt>
                <c:pt idx="317">
                  <c:v>44440</c:v>
                </c:pt>
                <c:pt idx="318">
                  <c:v>44441</c:v>
                </c:pt>
                <c:pt idx="319">
                  <c:v>44442</c:v>
                </c:pt>
                <c:pt idx="320">
                  <c:v>44443</c:v>
                </c:pt>
                <c:pt idx="321">
                  <c:v>44444</c:v>
                </c:pt>
                <c:pt idx="322">
                  <c:v>44445</c:v>
                </c:pt>
                <c:pt idx="323">
                  <c:v>44446</c:v>
                </c:pt>
                <c:pt idx="324">
                  <c:v>44447</c:v>
                </c:pt>
                <c:pt idx="325">
                  <c:v>44448</c:v>
                </c:pt>
                <c:pt idx="326">
                  <c:v>44449</c:v>
                </c:pt>
                <c:pt idx="327">
                  <c:v>44450</c:v>
                </c:pt>
                <c:pt idx="328">
                  <c:v>44451</c:v>
                </c:pt>
                <c:pt idx="329">
                  <c:v>44452</c:v>
                </c:pt>
                <c:pt idx="330">
                  <c:v>44453</c:v>
                </c:pt>
                <c:pt idx="331">
                  <c:v>44454</c:v>
                </c:pt>
                <c:pt idx="332">
                  <c:v>44455</c:v>
                </c:pt>
                <c:pt idx="333">
                  <c:v>44456</c:v>
                </c:pt>
                <c:pt idx="334">
                  <c:v>44457</c:v>
                </c:pt>
                <c:pt idx="335">
                  <c:v>44458</c:v>
                </c:pt>
                <c:pt idx="336">
                  <c:v>44459</c:v>
                </c:pt>
                <c:pt idx="337">
                  <c:v>44460</c:v>
                </c:pt>
                <c:pt idx="338">
                  <c:v>44461</c:v>
                </c:pt>
                <c:pt idx="339">
                  <c:v>44462</c:v>
                </c:pt>
                <c:pt idx="340">
                  <c:v>44463</c:v>
                </c:pt>
                <c:pt idx="341">
                  <c:v>44464</c:v>
                </c:pt>
                <c:pt idx="342">
                  <c:v>44465</c:v>
                </c:pt>
              </c:numCache>
            </c:numRef>
          </c:cat>
          <c:val>
            <c:numRef>
              <c:f>Tavola1!$E$6:$E$581</c:f>
              <c:numCache>
                <c:formatCode>General</c:formatCode>
                <c:ptCount val="347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  <c:pt idx="245">
                  <c:v>5509</c:v>
                </c:pt>
                <c:pt idx="246">
                  <c:v>5209</c:v>
                </c:pt>
                <c:pt idx="247">
                  <c:v>4908</c:v>
                </c:pt>
                <c:pt idx="248">
                  <c:v>4753</c:v>
                </c:pt>
                <c:pt idx="249">
                  <c:v>4431</c:v>
                </c:pt>
                <c:pt idx="250">
                  <c:v>4372</c:v>
                </c:pt>
                <c:pt idx="251">
                  <c:v>4368</c:v>
                </c:pt>
                <c:pt idx="252">
                  <c:v>4352</c:v>
                </c:pt>
                <c:pt idx="253">
                  <c:v>4227</c:v>
                </c:pt>
                <c:pt idx="254">
                  <c:v>4031</c:v>
                </c:pt>
                <c:pt idx="255">
                  <c:v>3885</c:v>
                </c:pt>
                <c:pt idx="256">
                  <c:v>3725</c:v>
                </c:pt>
                <c:pt idx="257">
                  <c:v>3675</c:v>
                </c:pt>
                <c:pt idx="258">
                  <c:v>3563</c:v>
                </c:pt>
                <c:pt idx="259">
                  <c:v>3578</c:v>
                </c:pt>
                <c:pt idx="260">
                  <c:v>3478</c:v>
                </c:pt>
                <c:pt idx="261">
                  <c:v>3357</c:v>
                </c:pt>
                <c:pt idx="262">
                  <c:v>3457</c:v>
                </c:pt>
                <c:pt idx="263">
                  <c:v>3509</c:v>
                </c:pt>
                <c:pt idx="264">
                  <c:v>3547</c:v>
                </c:pt>
                <c:pt idx="265">
                  <c:v>3650</c:v>
                </c:pt>
                <c:pt idx="266">
                  <c:v>3735</c:v>
                </c:pt>
                <c:pt idx="267">
                  <c:v>3795</c:v>
                </c:pt>
                <c:pt idx="268">
                  <c:v>3938</c:v>
                </c:pt>
                <c:pt idx="269">
                  <c:v>4140</c:v>
                </c:pt>
                <c:pt idx="270">
                  <c:v>4409</c:v>
                </c:pt>
                <c:pt idx="271">
                  <c:v>4787</c:v>
                </c:pt>
                <c:pt idx="272">
                  <c:v>5123</c:v>
                </c:pt>
                <c:pt idx="273">
                  <c:v>5381</c:v>
                </c:pt>
                <c:pt idx="274">
                  <c:v>5800</c:v>
                </c:pt>
                <c:pt idx="275">
                  <c:v>6191</c:v>
                </c:pt>
                <c:pt idx="276">
                  <c:v>6603</c:v>
                </c:pt>
                <c:pt idx="277">
                  <c:v>6903</c:v>
                </c:pt>
                <c:pt idx="278">
                  <c:v>7472</c:v>
                </c:pt>
                <c:pt idx="279">
                  <c:v>7921</c:v>
                </c:pt>
                <c:pt idx="280">
                  <c:v>8367</c:v>
                </c:pt>
                <c:pt idx="281">
                  <c:v>8508</c:v>
                </c:pt>
                <c:pt idx="282">
                  <c:v>8943</c:v>
                </c:pt>
                <c:pt idx="283">
                  <c:v>9475</c:v>
                </c:pt>
                <c:pt idx="284">
                  <c:v>9995</c:v>
                </c:pt>
                <c:pt idx="285">
                  <c:v>10670</c:v>
                </c:pt>
                <c:pt idx="286">
                  <c:v>11219</c:v>
                </c:pt>
                <c:pt idx="287">
                  <c:v>11349</c:v>
                </c:pt>
                <c:pt idx="288">
                  <c:v>11757</c:v>
                </c:pt>
                <c:pt idx="289">
                  <c:v>12095</c:v>
                </c:pt>
                <c:pt idx="290">
                  <c:v>12547</c:v>
                </c:pt>
                <c:pt idx="291">
                  <c:v>12979</c:v>
                </c:pt>
                <c:pt idx="292">
                  <c:v>13411</c:v>
                </c:pt>
                <c:pt idx="293">
                  <c:v>14077</c:v>
                </c:pt>
                <c:pt idx="294">
                  <c:v>14939</c:v>
                </c:pt>
                <c:pt idx="295">
                  <c:v>15197</c:v>
                </c:pt>
                <c:pt idx="296">
                  <c:v>15584</c:v>
                </c:pt>
                <c:pt idx="297">
                  <c:v>16234</c:v>
                </c:pt>
                <c:pt idx="298">
                  <c:v>16930</c:v>
                </c:pt>
                <c:pt idx="299">
                  <c:v>17487</c:v>
                </c:pt>
                <c:pt idx="300">
                  <c:v>18036</c:v>
                </c:pt>
                <c:pt idx="301">
                  <c:v>18733</c:v>
                </c:pt>
                <c:pt idx="302">
                  <c:v>19949</c:v>
                </c:pt>
                <c:pt idx="303">
                  <c:v>19717</c:v>
                </c:pt>
                <c:pt idx="304">
                  <c:v>20702</c:v>
                </c:pt>
                <c:pt idx="305">
                  <c:v>21265</c:v>
                </c:pt>
                <c:pt idx="306">
                  <c:v>22629</c:v>
                </c:pt>
                <c:pt idx="307">
                  <c:v>23460</c:v>
                </c:pt>
                <c:pt idx="308">
                  <c:v>24146</c:v>
                </c:pt>
                <c:pt idx="309">
                  <c:v>24947</c:v>
                </c:pt>
                <c:pt idx="310">
                  <c:v>25506</c:v>
                </c:pt>
                <c:pt idx="311">
                  <c:v>26110</c:v>
                </c:pt>
                <c:pt idx="312">
                  <c:v>26525</c:v>
                </c:pt>
                <c:pt idx="313">
                  <c:v>26929</c:v>
                </c:pt>
                <c:pt idx="314">
                  <c:v>27424</c:v>
                </c:pt>
                <c:pt idx="315">
                  <c:v>28489</c:v>
                </c:pt>
                <c:pt idx="316">
                  <c:v>28443</c:v>
                </c:pt>
                <c:pt idx="317">
                  <c:v>28300</c:v>
                </c:pt>
                <c:pt idx="318">
                  <c:v>28125</c:v>
                </c:pt>
                <c:pt idx="319">
                  <c:v>28130</c:v>
                </c:pt>
                <c:pt idx="320">
                  <c:v>28285</c:v>
                </c:pt>
                <c:pt idx="321">
                  <c:v>28462</c:v>
                </c:pt>
                <c:pt idx="322">
                  <c:v>28951</c:v>
                </c:pt>
                <c:pt idx="323">
                  <c:v>28547</c:v>
                </c:pt>
                <c:pt idx="324">
                  <c:v>28016</c:v>
                </c:pt>
                <c:pt idx="325">
                  <c:v>27189</c:v>
                </c:pt>
                <c:pt idx="326">
                  <c:v>26353</c:v>
                </c:pt>
                <c:pt idx="327">
                  <c:v>26255</c:v>
                </c:pt>
                <c:pt idx="328">
                  <c:v>26190</c:v>
                </c:pt>
                <c:pt idx="329">
                  <c:v>26014</c:v>
                </c:pt>
                <c:pt idx="330">
                  <c:v>25504</c:v>
                </c:pt>
                <c:pt idx="331">
                  <c:v>23616</c:v>
                </c:pt>
                <c:pt idx="332">
                  <c:v>22720</c:v>
                </c:pt>
                <c:pt idx="333">
                  <c:v>21777</c:v>
                </c:pt>
                <c:pt idx="334">
                  <c:v>20738</c:v>
                </c:pt>
                <c:pt idx="335">
                  <c:v>21036</c:v>
                </c:pt>
                <c:pt idx="336">
                  <c:v>21042</c:v>
                </c:pt>
                <c:pt idx="337">
                  <c:v>20439</c:v>
                </c:pt>
                <c:pt idx="338">
                  <c:v>19233</c:v>
                </c:pt>
                <c:pt idx="339">
                  <c:v>18416</c:v>
                </c:pt>
                <c:pt idx="340">
                  <c:v>17568</c:v>
                </c:pt>
                <c:pt idx="341">
                  <c:v>17267</c:v>
                </c:pt>
                <c:pt idx="342">
                  <c:v>17003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lavoro'!$AF$2:$AF$578</c:f>
              <c:numCache>
                <c:formatCode>\+0;\-0;0</c:formatCode>
                <c:ptCount val="424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10</c:v>
                </c:pt>
                <c:pt idx="4">
                  <c:v>21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32</c:v>
                </c:pt>
                <c:pt idx="10">
                  <c:v>89</c:v>
                </c:pt>
                <c:pt idx="11">
                  <c:v>29</c:v>
                </c:pt>
                <c:pt idx="12">
                  <c:v>42</c:v>
                </c:pt>
                <c:pt idx="13">
                  <c:v>36</c:v>
                </c:pt>
                <c:pt idx="14">
                  <c:v>46</c:v>
                </c:pt>
                <c:pt idx="15">
                  <c:v>39</c:v>
                </c:pt>
                <c:pt idx="16">
                  <c:v>14</c:v>
                </c:pt>
                <c:pt idx="17">
                  <c:v>13</c:v>
                </c:pt>
                <c:pt idx="18">
                  <c:v>45</c:v>
                </c:pt>
                <c:pt idx="19">
                  <c:v>37</c:v>
                </c:pt>
                <c:pt idx="20">
                  <c:v>44</c:v>
                </c:pt>
                <c:pt idx="21">
                  <c:v>48</c:v>
                </c:pt>
                <c:pt idx="22">
                  <c:v>35</c:v>
                </c:pt>
                <c:pt idx="23">
                  <c:v>65</c:v>
                </c:pt>
                <c:pt idx="24">
                  <c:v>24</c:v>
                </c:pt>
                <c:pt idx="25">
                  <c:v>33</c:v>
                </c:pt>
                <c:pt idx="26">
                  <c:v>50</c:v>
                </c:pt>
                <c:pt idx="27">
                  <c:v>54</c:v>
                </c:pt>
                <c:pt idx="28">
                  <c:v>29</c:v>
                </c:pt>
                <c:pt idx="29">
                  <c:v>34</c:v>
                </c:pt>
                <c:pt idx="30">
                  <c:v>26</c:v>
                </c:pt>
                <c:pt idx="31">
                  <c:v>33</c:v>
                </c:pt>
                <c:pt idx="32">
                  <c:v>83</c:v>
                </c:pt>
                <c:pt idx="33">
                  <c:v>54</c:v>
                </c:pt>
                <c:pt idx="34">
                  <c:v>78</c:v>
                </c:pt>
                <c:pt idx="35">
                  <c:v>114</c:v>
                </c:pt>
                <c:pt idx="36">
                  <c:v>37</c:v>
                </c:pt>
                <c:pt idx="37">
                  <c:v>49</c:v>
                </c:pt>
                <c:pt idx="38">
                  <c:v>84</c:v>
                </c:pt>
                <c:pt idx="39">
                  <c:v>77</c:v>
                </c:pt>
                <c:pt idx="40">
                  <c:v>106</c:v>
                </c:pt>
                <c:pt idx="41">
                  <c:v>104</c:v>
                </c:pt>
                <c:pt idx="42">
                  <c:v>44</c:v>
                </c:pt>
                <c:pt idx="43">
                  <c:v>61</c:v>
                </c:pt>
                <c:pt idx="44">
                  <c:v>65</c:v>
                </c:pt>
                <c:pt idx="45">
                  <c:v>77</c:v>
                </c:pt>
                <c:pt idx="46">
                  <c:v>90</c:v>
                </c:pt>
                <c:pt idx="47">
                  <c:v>96</c:v>
                </c:pt>
                <c:pt idx="48">
                  <c:v>179</c:v>
                </c:pt>
                <c:pt idx="49">
                  <c:v>98</c:v>
                </c:pt>
                <c:pt idx="50">
                  <c:v>116</c:v>
                </c:pt>
                <c:pt idx="51">
                  <c:v>75</c:v>
                </c:pt>
                <c:pt idx="52">
                  <c:v>108</c:v>
                </c:pt>
                <c:pt idx="53">
                  <c:v>89</c:v>
                </c:pt>
                <c:pt idx="54">
                  <c:v>125</c:v>
                </c:pt>
                <c:pt idx="55">
                  <c:v>107</c:v>
                </c:pt>
                <c:pt idx="56">
                  <c:v>110</c:v>
                </c:pt>
                <c:pt idx="57">
                  <c:v>107</c:v>
                </c:pt>
                <c:pt idx="58">
                  <c:v>102</c:v>
                </c:pt>
                <c:pt idx="59">
                  <c:v>163</c:v>
                </c:pt>
                <c:pt idx="60">
                  <c:v>170</c:v>
                </c:pt>
                <c:pt idx="61">
                  <c:v>156</c:v>
                </c:pt>
                <c:pt idx="62">
                  <c:v>140</c:v>
                </c:pt>
                <c:pt idx="63">
                  <c:v>182</c:v>
                </c:pt>
                <c:pt idx="64">
                  <c:v>85</c:v>
                </c:pt>
                <c:pt idx="65">
                  <c:v>128</c:v>
                </c:pt>
                <c:pt idx="66">
                  <c:v>198</c:v>
                </c:pt>
                <c:pt idx="67">
                  <c:v>213</c:v>
                </c:pt>
                <c:pt idx="68">
                  <c:v>259</c:v>
                </c:pt>
                <c:pt idx="69">
                  <c:v>233</c:v>
                </c:pt>
                <c:pt idx="70">
                  <c:v>285</c:v>
                </c:pt>
                <c:pt idx="71">
                  <c:v>297</c:v>
                </c:pt>
                <c:pt idx="72">
                  <c:v>298</c:v>
                </c:pt>
                <c:pt idx="73">
                  <c:v>334</c:v>
                </c:pt>
                <c:pt idx="74">
                  <c:v>366</c:v>
                </c:pt>
                <c:pt idx="75">
                  <c:v>399</c:v>
                </c:pt>
                <c:pt idx="76">
                  <c:v>578</c:v>
                </c:pt>
                <c:pt idx="77">
                  <c:v>475</c:v>
                </c:pt>
                <c:pt idx="78">
                  <c:v>548</c:v>
                </c:pt>
                <c:pt idx="79">
                  <c:v>362</c:v>
                </c:pt>
                <c:pt idx="80">
                  <c:v>574</c:v>
                </c:pt>
                <c:pt idx="81">
                  <c:v>562</c:v>
                </c:pt>
                <c:pt idx="82">
                  <c:v>796</c:v>
                </c:pt>
                <c:pt idx="83">
                  <c:v>730</c:v>
                </c:pt>
                <c:pt idx="84">
                  <c:v>886</c:v>
                </c:pt>
                <c:pt idx="85">
                  <c:v>695</c:v>
                </c:pt>
                <c:pt idx="86">
                  <c:v>568</c:v>
                </c:pt>
                <c:pt idx="87">
                  <c:v>860</c:v>
                </c:pt>
                <c:pt idx="88">
                  <c:v>708</c:v>
                </c:pt>
                <c:pt idx="89">
                  <c:v>789</c:v>
                </c:pt>
                <c:pt idx="90">
                  <c:v>984</c:v>
                </c:pt>
                <c:pt idx="91">
                  <c:v>952</c:v>
                </c:pt>
                <c:pt idx="92">
                  <c:v>1095</c:v>
                </c:pt>
                <c:pt idx="93">
                  <c:v>1024</c:v>
                </c:pt>
                <c:pt idx="94">
                  <c:v>1048</c:v>
                </c:pt>
                <c:pt idx="95">
                  <c:v>1155</c:v>
                </c:pt>
                <c:pt idx="96">
                  <c:v>1322</c:v>
                </c:pt>
                <c:pt idx="97">
                  <c:v>1423</c:v>
                </c:pt>
                <c:pt idx="98">
                  <c:v>1363</c:v>
                </c:pt>
                <c:pt idx="99">
                  <c:v>1083</c:v>
                </c:pt>
                <c:pt idx="100">
                  <c:v>1023</c:v>
                </c:pt>
                <c:pt idx="101">
                  <c:v>1201</c:v>
                </c:pt>
                <c:pt idx="102">
                  <c:v>1487</c:v>
                </c:pt>
                <c:pt idx="103">
                  <c:v>1692</c:v>
                </c:pt>
                <c:pt idx="104">
                  <c:v>1707</c:v>
                </c:pt>
                <c:pt idx="105">
                  <c:v>1729</c:v>
                </c:pt>
                <c:pt idx="106">
                  <c:v>1422</c:v>
                </c:pt>
                <c:pt idx="107">
                  <c:v>1461</c:v>
                </c:pt>
                <c:pt idx="108">
                  <c:v>1698</c:v>
                </c:pt>
                <c:pt idx="109">
                  <c:v>1837</c:v>
                </c:pt>
                <c:pt idx="110">
                  <c:v>1871</c:v>
                </c:pt>
                <c:pt idx="111">
                  <c:v>1634</c:v>
                </c:pt>
                <c:pt idx="112">
                  <c:v>1838</c:v>
                </c:pt>
                <c:pt idx="113">
                  <c:v>1258</c:v>
                </c:pt>
                <c:pt idx="114">
                  <c:v>1249</c:v>
                </c:pt>
                <c:pt idx="115">
                  <c:v>1306</c:v>
                </c:pt>
                <c:pt idx="116">
                  <c:v>1317</c:v>
                </c:pt>
                <c:pt idx="117">
                  <c:v>1768</c:v>
                </c:pt>
                <c:pt idx="118">
                  <c:v>1566</c:v>
                </c:pt>
                <c:pt idx="119">
                  <c:v>1189</c:v>
                </c:pt>
                <c:pt idx="120">
                  <c:v>1024</c:v>
                </c:pt>
                <c:pt idx="121">
                  <c:v>1138</c:v>
                </c:pt>
                <c:pt idx="122">
                  <c:v>1399</c:v>
                </c:pt>
                <c:pt idx="123">
                  <c:v>1483</c:v>
                </c:pt>
                <c:pt idx="124">
                  <c:v>1294</c:v>
                </c:pt>
                <c:pt idx="125">
                  <c:v>1365</c:v>
                </c:pt>
                <c:pt idx="126">
                  <c:v>1240</c:v>
                </c:pt>
                <c:pt idx="127">
                  <c:v>1022</c:v>
                </c:pt>
                <c:pt idx="128">
                  <c:v>918</c:v>
                </c:pt>
                <c:pt idx="129">
                  <c:v>1148</c:v>
                </c:pt>
                <c:pt idx="130">
                  <c:v>753</c:v>
                </c:pt>
                <c:pt idx="131">
                  <c:v>1059</c:v>
                </c:pt>
                <c:pt idx="132">
                  <c:v>999</c:v>
                </c:pt>
                <c:pt idx="133">
                  <c:v>1016</c:v>
                </c:pt>
                <c:pt idx="134">
                  <c:v>808</c:v>
                </c:pt>
                <c:pt idx="135">
                  <c:v>914</c:v>
                </c:pt>
                <c:pt idx="136">
                  <c:v>1087</c:v>
                </c:pt>
                <c:pt idx="137">
                  <c:v>1065</c:v>
                </c:pt>
                <c:pt idx="138">
                  <c:v>872</c:v>
                </c:pt>
                <c:pt idx="139">
                  <c:v>731</c:v>
                </c:pt>
                <c:pt idx="140">
                  <c:v>878</c:v>
                </c:pt>
                <c:pt idx="141">
                  <c:v>792</c:v>
                </c:pt>
                <c:pt idx="142">
                  <c:v>669</c:v>
                </c:pt>
                <c:pt idx="143">
                  <c:v>894</c:v>
                </c:pt>
                <c:pt idx="144">
                  <c:v>932</c:v>
                </c:pt>
                <c:pt idx="145">
                  <c:v>853</c:v>
                </c:pt>
                <c:pt idx="146">
                  <c:v>720</c:v>
                </c:pt>
                <c:pt idx="147">
                  <c:v>337</c:v>
                </c:pt>
                <c:pt idx="148">
                  <c:v>682</c:v>
                </c:pt>
                <c:pt idx="149">
                  <c:v>650</c:v>
                </c:pt>
                <c:pt idx="150">
                  <c:v>995</c:v>
                </c:pt>
                <c:pt idx="151">
                  <c:v>1084</c:v>
                </c:pt>
                <c:pt idx="152">
                  <c:v>1299</c:v>
                </c:pt>
                <c:pt idx="153">
                  <c:v>1122</c:v>
                </c:pt>
                <c:pt idx="154">
                  <c:v>734</c:v>
                </c:pt>
                <c:pt idx="155">
                  <c:v>1047</c:v>
                </c:pt>
                <c:pt idx="156">
                  <c:v>1391</c:v>
                </c:pt>
                <c:pt idx="157">
                  <c:v>1576</c:v>
                </c:pt>
                <c:pt idx="158">
                  <c:v>1692</c:v>
                </c:pt>
                <c:pt idx="159">
                  <c:v>1435</c:v>
                </c:pt>
                <c:pt idx="160">
                  <c:v>1842</c:v>
                </c:pt>
                <c:pt idx="161">
                  <c:v>1839</c:v>
                </c:pt>
                <c:pt idx="162">
                  <c:v>1733</c:v>
                </c:pt>
                <c:pt idx="163">
                  <c:v>1587</c:v>
                </c:pt>
                <c:pt idx="164">
                  <c:v>1913</c:v>
                </c:pt>
                <c:pt idx="165">
                  <c:v>1969</c:v>
                </c:pt>
                <c:pt idx="166">
                  <c:v>1867</c:v>
                </c:pt>
                <c:pt idx="167">
                  <c:v>1945</c:v>
                </c:pt>
                <c:pt idx="168">
                  <c:v>1954</c:v>
                </c:pt>
                <c:pt idx="169">
                  <c:v>1439</c:v>
                </c:pt>
                <c:pt idx="170">
                  <c:v>1278</c:v>
                </c:pt>
                <c:pt idx="171">
                  <c:v>1641</c:v>
                </c:pt>
                <c:pt idx="172">
                  <c:v>1486</c:v>
                </c:pt>
                <c:pt idx="173">
                  <c:v>1230</c:v>
                </c:pt>
                <c:pt idx="174">
                  <c:v>1355</c:v>
                </c:pt>
                <c:pt idx="175">
                  <c:v>1158</c:v>
                </c:pt>
                <c:pt idx="176">
                  <c:v>875</c:v>
                </c:pt>
                <c:pt idx="177">
                  <c:v>885</c:v>
                </c:pt>
                <c:pt idx="178">
                  <c:v>970</c:v>
                </c:pt>
                <c:pt idx="179">
                  <c:v>996</c:v>
                </c:pt>
                <c:pt idx="180">
                  <c:v>994</c:v>
                </c:pt>
                <c:pt idx="181">
                  <c:v>944</c:v>
                </c:pt>
                <c:pt idx="182">
                  <c:v>846</c:v>
                </c:pt>
                <c:pt idx="183">
                  <c:v>716</c:v>
                </c:pt>
                <c:pt idx="184">
                  <c:v>766</c:v>
                </c:pt>
                <c:pt idx="185">
                  <c:v>984</c:v>
                </c:pt>
                <c:pt idx="186">
                  <c:v>886</c:v>
                </c:pt>
                <c:pt idx="187">
                  <c:v>789</c:v>
                </c:pt>
                <c:pt idx="188">
                  <c:v>616</c:v>
                </c:pt>
                <c:pt idx="189">
                  <c:v>836</c:v>
                </c:pt>
                <c:pt idx="190">
                  <c:v>574</c:v>
                </c:pt>
                <c:pt idx="191">
                  <c:v>478</c:v>
                </c:pt>
                <c:pt idx="192">
                  <c:v>744</c:v>
                </c:pt>
                <c:pt idx="193">
                  <c:v>695</c:v>
                </c:pt>
                <c:pt idx="194">
                  <c:v>760</c:v>
                </c:pt>
                <c:pt idx="195">
                  <c:v>491</c:v>
                </c:pt>
                <c:pt idx="196">
                  <c:v>543</c:v>
                </c:pt>
                <c:pt idx="197">
                  <c:v>479</c:v>
                </c:pt>
                <c:pt idx="198">
                  <c:v>332</c:v>
                </c:pt>
                <c:pt idx="199">
                  <c:v>625</c:v>
                </c:pt>
                <c:pt idx="200">
                  <c:v>484</c:v>
                </c:pt>
                <c:pt idx="201">
                  <c:v>480</c:v>
                </c:pt>
                <c:pt idx="202">
                  <c:v>440</c:v>
                </c:pt>
                <c:pt idx="203">
                  <c:v>474</c:v>
                </c:pt>
                <c:pt idx="204">
                  <c:v>411</c:v>
                </c:pt>
                <c:pt idx="205">
                  <c:v>412</c:v>
                </c:pt>
                <c:pt idx="206">
                  <c:v>452</c:v>
                </c:pt>
                <c:pt idx="207">
                  <c:v>542</c:v>
                </c:pt>
                <c:pt idx="208">
                  <c:v>613</c:v>
                </c:pt>
                <c:pt idx="209">
                  <c:v>578</c:v>
                </c:pt>
                <c:pt idx="210">
                  <c:v>518</c:v>
                </c:pt>
                <c:pt idx="211">
                  <c:v>453</c:v>
                </c:pt>
                <c:pt idx="212">
                  <c:v>478</c:v>
                </c:pt>
                <c:pt idx="213">
                  <c:v>566</c:v>
                </c:pt>
                <c:pt idx="214">
                  <c:v>539</c:v>
                </c:pt>
                <c:pt idx="215">
                  <c:v>560</c:v>
                </c:pt>
                <c:pt idx="216">
                  <c:v>519</c:v>
                </c:pt>
                <c:pt idx="217">
                  <c:v>592</c:v>
                </c:pt>
                <c:pt idx="218">
                  <c:v>576</c:v>
                </c:pt>
                <c:pt idx="219">
                  <c:v>515</c:v>
                </c:pt>
                <c:pt idx="220">
                  <c:v>595</c:v>
                </c:pt>
                <c:pt idx="221">
                  <c:v>695</c:v>
                </c:pt>
                <c:pt idx="222">
                  <c:v>672</c:v>
                </c:pt>
                <c:pt idx="223">
                  <c:v>679</c:v>
                </c:pt>
                <c:pt idx="224">
                  <c:v>650</c:v>
                </c:pt>
                <c:pt idx="225">
                  <c:v>613</c:v>
                </c:pt>
                <c:pt idx="226">
                  <c:v>523</c:v>
                </c:pt>
                <c:pt idx="227">
                  <c:v>598</c:v>
                </c:pt>
                <c:pt idx="228">
                  <c:v>782</c:v>
                </c:pt>
                <c:pt idx="229">
                  <c:v>789</c:v>
                </c:pt>
                <c:pt idx="230">
                  <c:v>859</c:v>
                </c:pt>
                <c:pt idx="231">
                  <c:v>782</c:v>
                </c:pt>
                <c:pt idx="232">
                  <c:v>699</c:v>
                </c:pt>
                <c:pt idx="233">
                  <c:v>666</c:v>
                </c:pt>
                <c:pt idx="234">
                  <c:v>751</c:v>
                </c:pt>
                <c:pt idx="235">
                  <c:v>765</c:v>
                </c:pt>
                <c:pt idx="236">
                  <c:v>895</c:v>
                </c:pt>
                <c:pt idx="237">
                  <c:v>892</c:v>
                </c:pt>
                <c:pt idx="238">
                  <c:v>890</c:v>
                </c:pt>
                <c:pt idx="239">
                  <c:v>953</c:v>
                </c:pt>
                <c:pt idx="240">
                  <c:v>799</c:v>
                </c:pt>
                <c:pt idx="241">
                  <c:v>0</c:v>
                </c:pt>
                <c:pt idx="242">
                  <c:v>1673</c:v>
                </c:pt>
                <c:pt idx="243">
                  <c:v>1282</c:v>
                </c:pt>
                <c:pt idx="244">
                  <c:v>1222</c:v>
                </c:pt>
                <c:pt idx="245">
                  <c:v>1014</c:v>
                </c:pt>
                <c:pt idx="246">
                  <c:v>1015</c:v>
                </c:pt>
                <c:pt idx="247">
                  <c:v>909</c:v>
                </c:pt>
                <c:pt idx="248">
                  <c:v>783</c:v>
                </c:pt>
                <c:pt idx="249">
                  <c:v>998</c:v>
                </c:pt>
                <c:pt idx="250">
                  <c:v>1287</c:v>
                </c:pt>
                <c:pt idx="251">
                  <c:v>1505</c:v>
                </c:pt>
                <c:pt idx="252">
                  <c:v>1229</c:v>
                </c:pt>
                <c:pt idx="253">
                  <c:v>1120</c:v>
                </c:pt>
                <c:pt idx="254">
                  <c:v>1110</c:v>
                </c:pt>
                <c:pt idx="255">
                  <c:v>1384</c:v>
                </c:pt>
                <c:pt idx="256">
                  <c:v>1542</c:v>
                </c:pt>
                <c:pt idx="257">
                  <c:v>1450</c:v>
                </c:pt>
                <c:pt idx="258">
                  <c:v>1370</c:v>
                </c:pt>
                <c:pt idx="259">
                  <c:v>1301</c:v>
                </c:pt>
                <c:pt idx="260">
                  <c:v>875</c:v>
                </c:pt>
                <c:pt idx="261">
                  <c:v>1123</c:v>
                </c:pt>
                <c:pt idx="262">
                  <c:v>1148</c:v>
                </c:pt>
                <c:pt idx="263">
                  <c:v>1288</c:v>
                </c:pt>
                <c:pt idx="264">
                  <c:v>1412</c:v>
                </c:pt>
                <c:pt idx="265">
                  <c:v>930</c:v>
                </c:pt>
                <c:pt idx="266">
                  <c:v>1095</c:v>
                </c:pt>
                <c:pt idx="267">
                  <c:v>1061</c:v>
                </c:pt>
                <c:pt idx="268">
                  <c:v>1069</c:v>
                </c:pt>
                <c:pt idx="269">
                  <c:v>940</c:v>
                </c:pt>
                <c:pt idx="270">
                  <c:v>980</c:v>
                </c:pt>
                <c:pt idx="271">
                  <c:v>1061</c:v>
                </c:pt>
                <c:pt idx="272">
                  <c:v>861</c:v>
                </c:pt>
                <c:pt idx="273">
                  <c:v>1000</c:v>
                </c:pt>
                <c:pt idx="274">
                  <c:v>772</c:v>
                </c:pt>
                <c:pt idx="275">
                  <c:v>734</c:v>
                </c:pt>
                <c:pt idx="276">
                  <c:v>902</c:v>
                </c:pt>
                <c:pt idx="277">
                  <c:v>782</c:v>
                </c:pt>
                <c:pt idx="278">
                  <c:v>1202</c:v>
                </c:pt>
                <c:pt idx="279">
                  <c:v>603</c:v>
                </c:pt>
                <c:pt idx="280">
                  <c:v>851</c:v>
                </c:pt>
                <c:pt idx="281">
                  <c:v>494</c:v>
                </c:pt>
                <c:pt idx="282">
                  <c:v>589</c:v>
                </c:pt>
                <c:pt idx="283">
                  <c:v>894</c:v>
                </c:pt>
                <c:pt idx="284">
                  <c:v>607</c:v>
                </c:pt>
                <c:pt idx="285">
                  <c:v>603</c:v>
                </c:pt>
                <c:pt idx="286">
                  <c:v>573</c:v>
                </c:pt>
                <c:pt idx="287">
                  <c:v>557</c:v>
                </c:pt>
                <c:pt idx="288">
                  <c:v>405</c:v>
                </c:pt>
                <c:pt idx="289">
                  <c:v>299</c:v>
                </c:pt>
                <c:pt idx="290">
                  <c:v>411</c:v>
                </c:pt>
                <c:pt idx="291">
                  <c:v>603</c:v>
                </c:pt>
                <c:pt idx="292">
                  <c:v>443</c:v>
                </c:pt>
                <c:pt idx="293">
                  <c:v>493</c:v>
                </c:pt>
                <c:pt idx="294">
                  <c:v>350</c:v>
                </c:pt>
                <c:pt idx="295">
                  <c:v>238</c:v>
                </c:pt>
                <c:pt idx="296">
                  <c:v>378</c:v>
                </c:pt>
                <c:pt idx="297">
                  <c:v>372</c:v>
                </c:pt>
                <c:pt idx="298">
                  <c:v>375</c:v>
                </c:pt>
                <c:pt idx="299">
                  <c:v>383</c:v>
                </c:pt>
                <c:pt idx="300">
                  <c:v>418</c:v>
                </c:pt>
                <c:pt idx="301">
                  <c:v>385</c:v>
                </c:pt>
                <c:pt idx="302">
                  <c:v>348</c:v>
                </c:pt>
                <c:pt idx="303">
                  <c:v>258</c:v>
                </c:pt>
                <c:pt idx="304">
                  <c:v>326</c:v>
                </c:pt>
                <c:pt idx="305">
                  <c:v>289</c:v>
                </c:pt>
                <c:pt idx="306">
                  <c:v>254</c:v>
                </c:pt>
                <c:pt idx="307">
                  <c:v>337</c:v>
                </c:pt>
                <c:pt idx="308">
                  <c:v>234</c:v>
                </c:pt>
                <c:pt idx="309">
                  <c:v>275</c:v>
                </c:pt>
                <c:pt idx="310">
                  <c:v>156</c:v>
                </c:pt>
                <c:pt idx="311">
                  <c:v>337</c:v>
                </c:pt>
                <c:pt idx="312">
                  <c:v>320</c:v>
                </c:pt>
                <c:pt idx="313">
                  <c:v>284</c:v>
                </c:pt>
                <c:pt idx="314">
                  <c:v>273</c:v>
                </c:pt>
                <c:pt idx="315">
                  <c:v>263</c:v>
                </c:pt>
                <c:pt idx="316">
                  <c:v>183</c:v>
                </c:pt>
                <c:pt idx="317">
                  <c:v>163</c:v>
                </c:pt>
                <c:pt idx="318">
                  <c:v>200</c:v>
                </c:pt>
                <c:pt idx="319">
                  <c:v>168</c:v>
                </c:pt>
                <c:pt idx="320">
                  <c:v>228</c:v>
                </c:pt>
                <c:pt idx="321">
                  <c:v>170</c:v>
                </c:pt>
                <c:pt idx="322">
                  <c:v>183</c:v>
                </c:pt>
                <c:pt idx="323">
                  <c:v>135</c:v>
                </c:pt>
                <c:pt idx="324">
                  <c:v>85</c:v>
                </c:pt>
                <c:pt idx="325">
                  <c:v>133</c:v>
                </c:pt>
                <c:pt idx="326">
                  <c:v>158</c:v>
                </c:pt>
                <c:pt idx="327">
                  <c:v>119</c:v>
                </c:pt>
                <c:pt idx="328">
                  <c:v>67</c:v>
                </c:pt>
                <c:pt idx="329">
                  <c:v>111</c:v>
                </c:pt>
                <c:pt idx="330">
                  <c:v>111</c:v>
                </c:pt>
                <c:pt idx="331">
                  <c:v>84</c:v>
                </c:pt>
                <c:pt idx="332">
                  <c:v>99</c:v>
                </c:pt>
                <c:pt idx="333">
                  <c:v>142</c:v>
                </c:pt>
                <c:pt idx="334">
                  <c:v>137</c:v>
                </c:pt>
                <c:pt idx="335">
                  <c:v>115</c:v>
                </c:pt>
                <c:pt idx="336">
                  <c:v>134</c:v>
                </c:pt>
                <c:pt idx="337">
                  <c:v>102</c:v>
                </c:pt>
                <c:pt idx="338">
                  <c:v>58</c:v>
                </c:pt>
                <c:pt idx="339">
                  <c:v>144</c:v>
                </c:pt>
                <c:pt idx="340">
                  <c:v>109</c:v>
                </c:pt>
                <c:pt idx="341">
                  <c:v>219</c:v>
                </c:pt>
                <c:pt idx="342">
                  <c:v>201</c:v>
                </c:pt>
                <c:pt idx="343">
                  <c:v>192</c:v>
                </c:pt>
                <c:pt idx="344">
                  <c:v>183</c:v>
                </c:pt>
                <c:pt idx="345">
                  <c:v>150</c:v>
                </c:pt>
                <c:pt idx="346">
                  <c:v>174</c:v>
                </c:pt>
                <c:pt idx="347">
                  <c:v>288</c:v>
                </c:pt>
                <c:pt idx="348">
                  <c:v>373</c:v>
                </c:pt>
                <c:pt idx="349">
                  <c:v>386</c:v>
                </c:pt>
                <c:pt idx="350">
                  <c:v>431</c:v>
                </c:pt>
                <c:pt idx="351">
                  <c:v>404</c:v>
                </c:pt>
                <c:pt idx="352">
                  <c:v>300</c:v>
                </c:pt>
                <c:pt idx="353">
                  <c:v>552</c:v>
                </c:pt>
                <c:pt idx="354">
                  <c:v>550</c:v>
                </c:pt>
                <c:pt idx="355">
                  <c:v>520</c:v>
                </c:pt>
                <c:pt idx="356">
                  <c:v>484</c:v>
                </c:pt>
                <c:pt idx="357">
                  <c:v>626</c:v>
                </c:pt>
                <c:pt idx="358">
                  <c:v>568</c:v>
                </c:pt>
                <c:pt idx="359">
                  <c:v>457</c:v>
                </c:pt>
                <c:pt idx="360">
                  <c:v>436</c:v>
                </c:pt>
                <c:pt idx="361">
                  <c:v>627</c:v>
                </c:pt>
                <c:pt idx="362">
                  <c:v>719</c:v>
                </c:pt>
                <c:pt idx="363">
                  <c:v>724</c:v>
                </c:pt>
                <c:pt idx="364">
                  <c:v>901</c:v>
                </c:pt>
                <c:pt idx="365">
                  <c:v>581</c:v>
                </c:pt>
                <c:pt idx="366">
                  <c:v>262</c:v>
                </c:pt>
                <c:pt idx="367">
                  <c:v>809</c:v>
                </c:pt>
                <c:pt idx="368">
                  <c:v>808</c:v>
                </c:pt>
                <c:pt idx="369">
                  <c:v>831</c:v>
                </c:pt>
                <c:pt idx="370">
                  <c:v>789</c:v>
                </c:pt>
                <c:pt idx="371">
                  <c:v>776</c:v>
                </c:pt>
                <c:pt idx="372">
                  <c:v>822</c:v>
                </c:pt>
                <c:pt idx="373">
                  <c:v>923</c:v>
                </c:pt>
                <c:pt idx="374">
                  <c:v>848</c:v>
                </c:pt>
                <c:pt idx="375">
                  <c:v>868</c:v>
                </c:pt>
                <c:pt idx="376">
                  <c:v>1134</c:v>
                </c:pt>
                <c:pt idx="377">
                  <c:v>1101</c:v>
                </c:pt>
                <c:pt idx="378">
                  <c:v>1013</c:v>
                </c:pt>
                <c:pt idx="379">
                  <c:v>946</c:v>
                </c:pt>
                <c:pt idx="380">
                  <c:v>881</c:v>
                </c:pt>
                <c:pt idx="381">
                  <c:v>1229</c:v>
                </c:pt>
                <c:pt idx="382">
                  <c:v>997</c:v>
                </c:pt>
                <c:pt idx="383">
                  <c:v>1377</c:v>
                </c:pt>
                <c:pt idx="384">
                  <c:v>1508</c:v>
                </c:pt>
                <c:pt idx="385">
                  <c:v>1739</c:v>
                </c:pt>
                <c:pt idx="386">
                  <c:v>1350</c:v>
                </c:pt>
                <c:pt idx="387">
                  <c:v>1121</c:v>
                </c:pt>
                <c:pt idx="388">
                  <c:v>1491</c:v>
                </c:pt>
                <c:pt idx="389">
                  <c:v>1409</c:v>
                </c:pt>
                <c:pt idx="390">
                  <c:v>1097</c:v>
                </c:pt>
                <c:pt idx="391">
                  <c:v>1681</c:v>
                </c:pt>
                <c:pt idx="392">
                  <c:v>1139</c:v>
                </c:pt>
                <c:pt idx="393">
                  <c:v>1369</c:v>
                </c:pt>
                <c:pt idx="394">
                  <c:v>1600</c:v>
                </c:pt>
                <c:pt idx="395">
                  <c:v>1091</c:v>
                </c:pt>
                <c:pt idx="396">
                  <c:v>1155</c:v>
                </c:pt>
                <c:pt idx="397">
                  <c:v>1182</c:v>
                </c:pt>
                <c:pt idx="398">
                  <c:v>1348</c:v>
                </c:pt>
                <c:pt idx="399">
                  <c:v>1200</c:v>
                </c:pt>
                <c:pt idx="400">
                  <c:v>1024</c:v>
                </c:pt>
                <c:pt idx="401">
                  <c:v>943</c:v>
                </c:pt>
                <c:pt idx="402">
                  <c:v>875</c:v>
                </c:pt>
                <c:pt idx="403">
                  <c:v>877</c:v>
                </c:pt>
                <c:pt idx="404">
                  <c:v>929</c:v>
                </c:pt>
                <c:pt idx="405">
                  <c:v>973</c:v>
                </c:pt>
                <c:pt idx="406">
                  <c:v>770</c:v>
                </c:pt>
                <c:pt idx="407">
                  <c:v>885</c:v>
                </c:pt>
                <c:pt idx="408">
                  <c:v>618</c:v>
                </c:pt>
                <c:pt idx="409">
                  <c:v>684</c:v>
                </c:pt>
                <c:pt idx="410">
                  <c:v>471</c:v>
                </c:pt>
                <c:pt idx="411">
                  <c:v>878</c:v>
                </c:pt>
                <c:pt idx="412">
                  <c:v>602</c:v>
                </c:pt>
                <c:pt idx="413">
                  <c:v>643</c:v>
                </c:pt>
                <c:pt idx="414">
                  <c:v>538</c:v>
                </c:pt>
                <c:pt idx="415">
                  <c:v>514</c:v>
                </c:pt>
                <c:pt idx="416">
                  <c:v>492</c:v>
                </c:pt>
                <c:pt idx="417">
                  <c:v>414</c:v>
                </c:pt>
                <c:pt idx="418">
                  <c:v>647</c:v>
                </c:pt>
                <c:pt idx="419">
                  <c:v>464</c:v>
                </c:pt>
                <c:pt idx="420">
                  <c:v>424</c:v>
                </c:pt>
                <c:pt idx="421">
                  <c:v>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lavoro'!$E$2:$E$578</c:f>
              <c:numCache>
                <c:formatCode>General</c:formatCode>
                <c:ptCount val="424"/>
                <c:pt idx="0">
                  <c:v>3298</c:v>
                </c:pt>
                <c:pt idx="1">
                  <c:v>3305</c:v>
                </c:pt>
                <c:pt idx="2">
                  <c:v>3308</c:v>
                </c:pt>
                <c:pt idx="3">
                  <c:v>3318</c:v>
                </c:pt>
                <c:pt idx="4">
                  <c:v>3339</c:v>
                </c:pt>
                <c:pt idx="5">
                  <c:v>3369</c:v>
                </c:pt>
                <c:pt idx="6">
                  <c:v>3396</c:v>
                </c:pt>
                <c:pt idx="7">
                  <c:v>3424</c:v>
                </c:pt>
                <c:pt idx="8">
                  <c:v>3453</c:v>
                </c:pt>
                <c:pt idx="9">
                  <c:v>3485</c:v>
                </c:pt>
                <c:pt idx="10">
                  <c:v>3574</c:v>
                </c:pt>
                <c:pt idx="11">
                  <c:v>3603</c:v>
                </c:pt>
                <c:pt idx="12">
                  <c:v>3645</c:v>
                </c:pt>
                <c:pt idx="13">
                  <c:v>3681</c:v>
                </c:pt>
                <c:pt idx="14">
                  <c:v>3727</c:v>
                </c:pt>
                <c:pt idx="15">
                  <c:v>3766</c:v>
                </c:pt>
                <c:pt idx="16">
                  <c:v>3780</c:v>
                </c:pt>
                <c:pt idx="17">
                  <c:v>3793</c:v>
                </c:pt>
                <c:pt idx="18">
                  <c:v>3838</c:v>
                </c:pt>
                <c:pt idx="19">
                  <c:v>3875</c:v>
                </c:pt>
                <c:pt idx="20">
                  <c:v>3919</c:v>
                </c:pt>
                <c:pt idx="21">
                  <c:v>3967</c:v>
                </c:pt>
                <c:pt idx="22">
                  <c:v>4002</c:v>
                </c:pt>
                <c:pt idx="23">
                  <c:v>4067</c:v>
                </c:pt>
                <c:pt idx="24">
                  <c:v>4091</c:v>
                </c:pt>
                <c:pt idx="25">
                  <c:v>4124</c:v>
                </c:pt>
                <c:pt idx="26">
                  <c:v>4174</c:v>
                </c:pt>
                <c:pt idx="27">
                  <c:v>4228</c:v>
                </c:pt>
                <c:pt idx="28">
                  <c:v>4257</c:v>
                </c:pt>
                <c:pt idx="29">
                  <c:v>4291</c:v>
                </c:pt>
                <c:pt idx="30">
                  <c:v>4317</c:v>
                </c:pt>
                <c:pt idx="31">
                  <c:v>4350</c:v>
                </c:pt>
                <c:pt idx="32">
                  <c:v>4433</c:v>
                </c:pt>
                <c:pt idx="33">
                  <c:v>4487</c:v>
                </c:pt>
                <c:pt idx="34">
                  <c:v>4565</c:v>
                </c:pt>
                <c:pt idx="35">
                  <c:v>4679</c:v>
                </c:pt>
                <c:pt idx="36">
                  <c:v>4716</c:v>
                </c:pt>
                <c:pt idx="37">
                  <c:v>4765</c:v>
                </c:pt>
                <c:pt idx="38">
                  <c:v>4849</c:v>
                </c:pt>
                <c:pt idx="39">
                  <c:v>4926</c:v>
                </c:pt>
                <c:pt idx="40">
                  <c:v>5032</c:v>
                </c:pt>
                <c:pt idx="41">
                  <c:v>5136</c:v>
                </c:pt>
                <c:pt idx="42">
                  <c:v>5180</c:v>
                </c:pt>
                <c:pt idx="43">
                  <c:v>5241</c:v>
                </c:pt>
                <c:pt idx="44">
                  <c:v>5306</c:v>
                </c:pt>
                <c:pt idx="45">
                  <c:v>5383</c:v>
                </c:pt>
                <c:pt idx="46">
                  <c:v>5473</c:v>
                </c:pt>
                <c:pt idx="47">
                  <c:v>5569</c:v>
                </c:pt>
                <c:pt idx="48">
                  <c:v>5748</c:v>
                </c:pt>
                <c:pt idx="49">
                  <c:v>5846</c:v>
                </c:pt>
                <c:pt idx="50">
                  <c:v>5962</c:v>
                </c:pt>
                <c:pt idx="51">
                  <c:v>6037</c:v>
                </c:pt>
                <c:pt idx="52">
                  <c:v>6145</c:v>
                </c:pt>
                <c:pt idx="53">
                  <c:v>6234</c:v>
                </c:pt>
                <c:pt idx="54">
                  <c:v>6359</c:v>
                </c:pt>
                <c:pt idx="55">
                  <c:v>6466</c:v>
                </c:pt>
                <c:pt idx="56">
                  <c:v>6576</c:v>
                </c:pt>
                <c:pt idx="57">
                  <c:v>6683</c:v>
                </c:pt>
                <c:pt idx="58">
                  <c:v>6785</c:v>
                </c:pt>
                <c:pt idx="59">
                  <c:v>6948</c:v>
                </c:pt>
                <c:pt idx="60">
                  <c:v>7118</c:v>
                </c:pt>
                <c:pt idx="61">
                  <c:v>7274</c:v>
                </c:pt>
                <c:pt idx="62">
                  <c:v>7414</c:v>
                </c:pt>
                <c:pt idx="63">
                  <c:v>7596</c:v>
                </c:pt>
                <c:pt idx="64">
                  <c:v>7681</c:v>
                </c:pt>
                <c:pt idx="65">
                  <c:v>7809</c:v>
                </c:pt>
                <c:pt idx="66">
                  <c:v>8007</c:v>
                </c:pt>
                <c:pt idx="67">
                  <c:v>8220</c:v>
                </c:pt>
                <c:pt idx="68">
                  <c:v>8479</c:v>
                </c:pt>
                <c:pt idx="69">
                  <c:v>8712</c:v>
                </c:pt>
                <c:pt idx="70">
                  <c:v>8997</c:v>
                </c:pt>
                <c:pt idx="71">
                  <c:v>9294</c:v>
                </c:pt>
                <c:pt idx="72">
                  <c:v>9592</c:v>
                </c:pt>
                <c:pt idx="73">
                  <c:v>9926</c:v>
                </c:pt>
                <c:pt idx="74">
                  <c:v>10292</c:v>
                </c:pt>
                <c:pt idx="75">
                  <c:v>10691</c:v>
                </c:pt>
                <c:pt idx="76">
                  <c:v>11269</c:v>
                </c:pt>
                <c:pt idx="77">
                  <c:v>11744</c:v>
                </c:pt>
                <c:pt idx="78">
                  <c:v>12292</c:v>
                </c:pt>
                <c:pt idx="79">
                  <c:v>12654</c:v>
                </c:pt>
                <c:pt idx="80">
                  <c:v>13228</c:v>
                </c:pt>
                <c:pt idx="81">
                  <c:v>13790</c:v>
                </c:pt>
                <c:pt idx="82">
                  <c:v>14586</c:v>
                </c:pt>
                <c:pt idx="83">
                  <c:v>15316</c:v>
                </c:pt>
                <c:pt idx="84">
                  <c:v>16202</c:v>
                </c:pt>
                <c:pt idx="85">
                  <c:v>16897</c:v>
                </c:pt>
                <c:pt idx="86">
                  <c:v>17465</c:v>
                </c:pt>
                <c:pt idx="87">
                  <c:v>18325</c:v>
                </c:pt>
                <c:pt idx="88">
                  <c:v>19033</c:v>
                </c:pt>
                <c:pt idx="89">
                  <c:v>19822</c:v>
                </c:pt>
                <c:pt idx="90">
                  <c:v>20806</c:v>
                </c:pt>
                <c:pt idx="91">
                  <c:v>21758</c:v>
                </c:pt>
                <c:pt idx="92">
                  <c:v>22853</c:v>
                </c:pt>
                <c:pt idx="93">
                  <c:v>23877</c:v>
                </c:pt>
                <c:pt idx="94">
                  <c:v>24925</c:v>
                </c:pt>
                <c:pt idx="95">
                  <c:v>26080</c:v>
                </c:pt>
                <c:pt idx="96">
                  <c:v>27402</c:v>
                </c:pt>
                <c:pt idx="97">
                  <c:v>28825</c:v>
                </c:pt>
                <c:pt idx="98">
                  <c:v>30188</c:v>
                </c:pt>
                <c:pt idx="99">
                  <c:v>31271</c:v>
                </c:pt>
                <c:pt idx="100">
                  <c:v>32294</c:v>
                </c:pt>
                <c:pt idx="101">
                  <c:v>33495</c:v>
                </c:pt>
                <c:pt idx="102">
                  <c:v>34982</c:v>
                </c:pt>
                <c:pt idx="103">
                  <c:v>36674</c:v>
                </c:pt>
                <c:pt idx="104">
                  <c:v>38381</c:v>
                </c:pt>
                <c:pt idx="105">
                  <c:v>40110</c:v>
                </c:pt>
                <c:pt idx="106">
                  <c:v>41532</c:v>
                </c:pt>
                <c:pt idx="107">
                  <c:v>42993</c:v>
                </c:pt>
                <c:pt idx="108">
                  <c:v>44691</c:v>
                </c:pt>
                <c:pt idx="109">
                  <c:v>46528</c:v>
                </c:pt>
                <c:pt idx="110">
                  <c:v>48399</c:v>
                </c:pt>
                <c:pt idx="111">
                  <c:v>50033</c:v>
                </c:pt>
                <c:pt idx="112">
                  <c:v>51871</c:v>
                </c:pt>
                <c:pt idx="113">
                  <c:v>53129</c:v>
                </c:pt>
                <c:pt idx="114">
                  <c:v>54378</c:v>
                </c:pt>
                <c:pt idx="115">
                  <c:v>55684</c:v>
                </c:pt>
                <c:pt idx="116">
                  <c:v>57001</c:v>
                </c:pt>
                <c:pt idx="117">
                  <c:v>58769</c:v>
                </c:pt>
                <c:pt idx="118">
                  <c:v>60335</c:v>
                </c:pt>
                <c:pt idx="119">
                  <c:v>61524</c:v>
                </c:pt>
                <c:pt idx="120">
                  <c:v>62548</c:v>
                </c:pt>
                <c:pt idx="121">
                  <c:v>63686</c:v>
                </c:pt>
                <c:pt idx="122">
                  <c:v>65085</c:v>
                </c:pt>
                <c:pt idx="123">
                  <c:v>66568</c:v>
                </c:pt>
                <c:pt idx="124">
                  <c:v>67862</c:v>
                </c:pt>
                <c:pt idx="125">
                  <c:v>69227</c:v>
                </c:pt>
                <c:pt idx="126">
                  <c:v>70467</c:v>
                </c:pt>
                <c:pt idx="127">
                  <c:v>71489</c:v>
                </c:pt>
                <c:pt idx="128">
                  <c:v>72407</c:v>
                </c:pt>
                <c:pt idx="129">
                  <c:v>73555</c:v>
                </c:pt>
                <c:pt idx="130">
                  <c:v>74308</c:v>
                </c:pt>
                <c:pt idx="131">
                  <c:v>75367</c:v>
                </c:pt>
                <c:pt idx="132">
                  <c:v>76366</c:v>
                </c:pt>
                <c:pt idx="133">
                  <c:v>77382</c:v>
                </c:pt>
                <c:pt idx="134">
                  <c:v>78190</c:v>
                </c:pt>
                <c:pt idx="135">
                  <c:v>79104</c:v>
                </c:pt>
                <c:pt idx="136">
                  <c:v>80191</c:v>
                </c:pt>
                <c:pt idx="137">
                  <c:v>81256</c:v>
                </c:pt>
                <c:pt idx="138">
                  <c:v>82128</c:v>
                </c:pt>
                <c:pt idx="139">
                  <c:v>82859</c:v>
                </c:pt>
                <c:pt idx="140">
                  <c:v>83737</c:v>
                </c:pt>
                <c:pt idx="141">
                  <c:v>84529</c:v>
                </c:pt>
                <c:pt idx="142">
                  <c:v>85198</c:v>
                </c:pt>
                <c:pt idx="143">
                  <c:v>86092</c:v>
                </c:pt>
                <c:pt idx="144">
                  <c:v>87024</c:v>
                </c:pt>
                <c:pt idx="145">
                  <c:v>87877</c:v>
                </c:pt>
                <c:pt idx="146">
                  <c:v>88597</c:v>
                </c:pt>
                <c:pt idx="147">
                  <c:v>88934</c:v>
                </c:pt>
                <c:pt idx="148">
                  <c:v>89616</c:v>
                </c:pt>
                <c:pt idx="149">
                  <c:v>90266</c:v>
                </c:pt>
                <c:pt idx="150">
                  <c:v>91261</c:v>
                </c:pt>
                <c:pt idx="151">
                  <c:v>92345</c:v>
                </c:pt>
                <c:pt idx="152">
                  <c:v>93644</c:v>
                </c:pt>
                <c:pt idx="153">
                  <c:v>94766</c:v>
                </c:pt>
                <c:pt idx="154">
                  <c:v>95500</c:v>
                </c:pt>
                <c:pt idx="155">
                  <c:v>96547</c:v>
                </c:pt>
                <c:pt idx="156">
                  <c:v>97938</c:v>
                </c:pt>
                <c:pt idx="157">
                  <c:v>99514</c:v>
                </c:pt>
                <c:pt idx="158">
                  <c:v>101206</c:v>
                </c:pt>
                <c:pt idx="159">
                  <c:v>102641</c:v>
                </c:pt>
                <c:pt idx="160">
                  <c:v>104483</c:v>
                </c:pt>
                <c:pt idx="161">
                  <c:v>106322</c:v>
                </c:pt>
                <c:pt idx="162">
                  <c:v>108055</c:v>
                </c:pt>
                <c:pt idx="163">
                  <c:v>109642</c:v>
                </c:pt>
                <c:pt idx="164">
                  <c:v>111555</c:v>
                </c:pt>
                <c:pt idx="165">
                  <c:v>113524</c:v>
                </c:pt>
                <c:pt idx="166">
                  <c:v>115391</c:v>
                </c:pt>
                <c:pt idx="167">
                  <c:v>117336</c:v>
                </c:pt>
                <c:pt idx="168">
                  <c:v>119290</c:v>
                </c:pt>
                <c:pt idx="169">
                  <c:v>120729</c:v>
                </c:pt>
                <c:pt idx="170">
                  <c:v>122007</c:v>
                </c:pt>
                <c:pt idx="171">
                  <c:v>123648</c:v>
                </c:pt>
                <c:pt idx="172">
                  <c:v>125134</c:v>
                </c:pt>
                <c:pt idx="173">
                  <c:v>126364</c:v>
                </c:pt>
                <c:pt idx="174">
                  <c:v>127719</c:v>
                </c:pt>
                <c:pt idx="175">
                  <c:v>128877</c:v>
                </c:pt>
                <c:pt idx="176">
                  <c:v>129752</c:v>
                </c:pt>
                <c:pt idx="177">
                  <c:v>130637</c:v>
                </c:pt>
                <c:pt idx="178">
                  <c:v>131607</c:v>
                </c:pt>
                <c:pt idx="179">
                  <c:v>132603</c:v>
                </c:pt>
                <c:pt idx="180">
                  <c:v>133597</c:v>
                </c:pt>
                <c:pt idx="181">
                  <c:v>134541</c:v>
                </c:pt>
                <c:pt idx="182">
                  <c:v>135387</c:v>
                </c:pt>
                <c:pt idx="183">
                  <c:v>136103</c:v>
                </c:pt>
                <c:pt idx="184">
                  <c:v>136869</c:v>
                </c:pt>
                <c:pt idx="185">
                  <c:v>137853</c:v>
                </c:pt>
                <c:pt idx="186">
                  <c:v>138739</c:v>
                </c:pt>
                <c:pt idx="187">
                  <c:v>139528</c:v>
                </c:pt>
                <c:pt idx="188">
                  <c:v>140144</c:v>
                </c:pt>
                <c:pt idx="189">
                  <c:v>140980</c:v>
                </c:pt>
                <c:pt idx="190">
                  <c:v>141554</c:v>
                </c:pt>
                <c:pt idx="191">
                  <c:v>142032</c:v>
                </c:pt>
                <c:pt idx="192">
                  <c:v>142776</c:v>
                </c:pt>
                <c:pt idx="193">
                  <c:v>143471</c:v>
                </c:pt>
                <c:pt idx="194">
                  <c:v>144231</c:v>
                </c:pt>
                <c:pt idx="195">
                  <c:v>144722</c:v>
                </c:pt>
                <c:pt idx="196">
                  <c:v>145265</c:v>
                </c:pt>
                <c:pt idx="197">
                  <c:v>145744</c:v>
                </c:pt>
                <c:pt idx="198">
                  <c:v>146076</c:v>
                </c:pt>
                <c:pt idx="199">
                  <c:v>146701</c:v>
                </c:pt>
                <c:pt idx="200">
                  <c:v>147185</c:v>
                </c:pt>
                <c:pt idx="201">
                  <c:v>147665</c:v>
                </c:pt>
                <c:pt idx="202">
                  <c:v>148105</c:v>
                </c:pt>
                <c:pt idx="203">
                  <c:v>148579</c:v>
                </c:pt>
                <c:pt idx="204">
                  <c:v>148990</c:v>
                </c:pt>
                <c:pt idx="205">
                  <c:v>149402</c:v>
                </c:pt>
                <c:pt idx="206">
                  <c:v>149854</c:v>
                </c:pt>
                <c:pt idx="207">
                  <c:v>150396</c:v>
                </c:pt>
                <c:pt idx="208">
                  <c:v>151009</c:v>
                </c:pt>
                <c:pt idx="209">
                  <c:v>151587</c:v>
                </c:pt>
                <c:pt idx="210">
                  <c:v>152105</c:v>
                </c:pt>
                <c:pt idx="211">
                  <c:v>152558</c:v>
                </c:pt>
                <c:pt idx="212">
                  <c:v>153036</c:v>
                </c:pt>
                <c:pt idx="213">
                  <c:v>153602</c:v>
                </c:pt>
                <c:pt idx="214">
                  <c:v>154141</c:v>
                </c:pt>
                <c:pt idx="215">
                  <c:v>154701</c:v>
                </c:pt>
                <c:pt idx="216">
                  <c:v>155220</c:v>
                </c:pt>
                <c:pt idx="217">
                  <c:v>155812</c:v>
                </c:pt>
                <c:pt idx="218">
                  <c:v>156388</c:v>
                </c:pt>
                <c:pt idx="219">
                  <c:v>156903</c:v>
                </c:pt>
                <c:pt idx="220">
                  <c:v>157498</c:v>
                </c:pt>
                <c:pt idx="221">
                  <c:v>158193</c:v>
                </c:pt>
                <c:pt idx="222">
                  <c:v>158865</c:v>
                </c:pt>
                <c:pt idx="223">
                  <c:v>159544</c:v>
                </c:pt>
                <c:pt idx="224">
                  <c:v>160194</c:v>
                </c:pt>
                <c:pt idx="225">
                  <c:v>160807</c:v>
                </c:pt>
                <c:pt idx="226">
                  <c:v>161330</c:v>
                </c:pt>
                <c:pt idx="227">
                  <c:v>161928</c:v>
                </c:pt>
                <c:pt idx="228">
                  <c:v>162710</c:v>
                </c:pt>
                <c:pt idx="229">
                  <c:v>163499</c:v>
                </c:pt>
                <c:pt idx="230">
                  <c:v>164358</c:v>
                </c:pt>
                <c:pt idx="231">
                  <c:v>165140</c:v>
                </c:pt>
                <c:pt idx="232">
                  <c:v>165839</c:v>
                </c:pt>
                <c:pt idx="233">
                  <c:v>166505</c:v>
                </c:pt>
                <c:pt idx="234">
                  <c:v>167256</c:v>
                </c:pt>
                <c:pt idx="235">
                  <c:v>168021</c:v>
                </c:pt>
                <c:pt idx="236">
                  <c:v>168916</c:v>
                </c:pt>
                <c:pt idx="237">
                  <c:v>169808</c:v>
                </c:pt>
                <c:pt idx="238">
                  <c:v>170698</c:v>
                </c:pt>
                <c:pt idx="239">
                  <c:v>171651</c:v>
                </c:pt>
                <c:pt idx="240">
                  <c:v>172450</c:v>
                </c:pt>
                <c:pt idx="241">
                  <c:v>172450</c:v>
                </c:pt>
                <c:pt idx="242">
                  <c:v>174123</c:v>
                </c:pt>
                <c:pt idx="243">
                  <c:v>175405</c:v>
                </c:pt>
                <c:pt idx="244">
                  <c:v>176627</c:v>
                </c:pt>
                <c:pt idx="245">
                  <c:v>177641</c:v>
                </c:pt>
                <c:pt idx="246">
                  <c:v>178656</c:v>
                </c:pt>
                <c:pt idx="247">
                  <c:v>179565</c:v>
                </c:pt>
                <c:pt idx="248">
                  <c:v>180348</c:v>
                </c:pt>
                <c:pt idx="249">
                  <c:v>181346</c:v>
                </c:pt>
                <c:pt idx="250">
                  <c:v>182633</c:v>
                </c:pt>
                <c:pt idx="251">
                  <c:v>184138</c:v>
                </c:pt>
                <c:pt idx="252">
                  <c:v>185367</c:v>
                </c:pt>
                <c:pt idx="253">
                  <c:v>186487</c:v>
                </c:pt>
                <c:pt idx="254">
                  <c:v>187597</c:v>
                </c:pt>
                <c:pt idx="255">
                  <c:v>188981</c:v>
                </c:pt>
                <c:pt idx="256">
                  <c:v>190523</c:v>
                </c:pt>
                <c:pt idx="257">
                  <c:v>191973</c:v>
                </c:pt>
                <c:pt idx="258">
                  <c:v>193343</c:v>
                </c:pt>
                <c:pt idx="259">
                  <c:v>194644</c:v>
                </c:pt>
                <c:pt idx="260">
                  <c:v>195519</c:v>
                </c:pt>
                <c:pt idx="261">
                  <c:v>196642</c:v>
                </c:pt>
                <c:pt idx="262">
                  <c:v>197790</c:v>
                </c:pt>
                <c:pt idx="263">
                  <c:v>199078</c:v>
                </c:pt>
                <c:pt idx="264">
                  <c:v>200490</c:v>
                </c:pt>
                <c:pt idx="265">
                  <c:v>201420</c:v>
                </c:pt>
                <c:pt idx="266">
                  <c:v>202515</c:v>
                </c:pt>
                <c:pt idx="267">
                  <c:v>203576</c:v>
                </c:pt>
                <c:pt idx="268">
                  <c:v>204645</c:v>
                </c:pt>
                <c:pt idx="269">
                  <c:v>205585</c:v>
                </c:pt>
                <c:pt idx="270">
                  <c:v>206565</c:v>
                </c:pt>
                <c:pt idx="271">
                  <c:v>207626</c:v>
                </c:pt>
                <c:pt idx="272">
                  <c:v>208487</c:v>
                </c:pt>
                <c:pt idx="273">
                  <c:v>209487</c:v>
                </c:pt>
                <c:pt idx="274">
                  <c:v>210259</c:v>
                </c:pt>
                <c:pt idx="275">
                  <c:v>210993</c:v>
                </c:pt>
                <c:pt idx="276">
                  <c:v>211895</c:v>
                </c:pt>
                <c:pt idx="277">
                  <c:v>212677</c:v>
                </c:pt>
                <c:pt idx="278">
                  <c:v>213879</c:v>
                </c:pt>
                <c:pt idx="279">
                  <c:v>214482</c:v>
                </c:pt>
                <c:pt idx="280">
                  <c:v>215333</c:v>
                </c:pt>
                <c:pt idx="281">
                  <c:v>215827</c:v>
                </c:pt>
                <c:pt idx="282">
                  <c:v>216416</c:v>
                </c:pt>
                <c:pt idx="283">
                  <c:v>217310</c:v>
                </c:pt>
                <c:pt idx="284">
                  <c:v>217917</c:v>
                </c:pt>
                <c:pt idx="285">
                  <c:v>218520</c:v>
                </c:pt>
                <c:pt idx="286">
                  <c:v>219093</c:v>
                </c:pt>
                <c:pt idx="287">
                  <c:v>219650</c:v>
                </c:pt>
                <c:pt idx="288">
                  <c:v>220055</c:v>
                </c:pt>
                <c:pt idx="289">
                  <c:v>220354</c:v>
                </c:pt>
                <c:pt idx="290">
                  <c:v>220765</c:v>
                </c:pt>
                <c:pt idx="291">
                  <c:v>221368</c:v>
                </c:pt>
                <c:pt idx="292">
                  <c:v>221811</c:v>
                </c:pt>
                <c:pt idx="293">
                  <c:v>222304</c:v>
                </c:pt>
                <c:pt idx="294">
                  <c:v>222654</c:v>
                </c:pt>
                <c:pt idx="295">
                  <c:v>222892</c:v>
                </c:pt>
                <c:pt idx="296">
                  <c:v>223270</c:v>
                </c:pt>
                <c:pt idx="297">
                  <c:v>223642</c:v>
                </c:pt>
                <c:pt idx="298">
                  <c:v>224017</c:v>
                </c:pt>
                <c:pt idx="299">
                  <c:v>224400</c:v>
                </c:pt>
                <c:pt idx="300">
                  <c:v>224818</c:v>
                </c:pt>
                <c:pt idx="301">
                  <c:v>225203</c:v>
                </c:pt>
                <c:pt idx="302">
                  <c:v>225551</c:v>
                </c:pt>
                <c:pt idx="303">
                  <c:v>225809</c:v>
                </c:pt>
                <c:pt idx="304">
                  <c:v>226135</c:v>
                </c:pt>
                <c:pt idx="305">
                  <c:v>226424</c:v>
                </c:pt>
                <c:pt idx="306">
                  <c:v>226678</c:v>
                </c:pt>
                <c:pt idx="307">
                  <c:v>227015</c:v>
                </c:pt>
                <c:pt idx="308">
                  <c:v>227249</c:v>
                </c:pt>
                <c:pt idx="309">
                  <c:v>227524</c:v>
                </c:pt>
                <c:pt idx="310">
                  <c:v>227680</c:v>
                </c:pt>
                <c:pt idx="311">
                  <c:v>228017</c:v>
                </c:pt>
                <c:pt idx="312">
                  <c:v>228337</c:v>
                </c:pt>
                <c:pt idx="313">
                  <c:v>228621</c:v>
                </c:pt>
                <c:pt idx="314">
                  <c:v>228894</c:v>
                </c:pt>
                <c:pt idx="315">
                  <c:v>229157</c:v>
                </c:pt>
                <c:pt idx="316">
                  <c:v>229340</c:v>
                </c:pt>
                <c:pt idx="317">
                  <c:v>229503</c:v>
                </c:pt>
                <c:pt idx="318">
                  <c:v>229703</c:v>
                </c:pt>
                <c:pt idx="319">
                  <c:v>229871</c:v>
                </c:pt>
                <c:pt idx="320">
                  <c:v>230099</c:v>
                </c:pt>
                <c:pt idx="321">
                  <c:v>230269</c:v>
                </c:pt>
                <c:pt idx="322">
                  <c:v>230452</c:v>
                </c:pt>
                <c:pt idx="323">
                  <c:v>230587</c:v>
                </c:pt>
                <c:pt idx="324">
                  <c:v>230672</c:v>
                </c:pt>
                <c:pt idx="325">
                  <c:v>230805</c:v>
                </c:pt>
                <c:pt idx="326">
                  <c:v>230963</c:v>
                </c:pt>
                <c:pt idx="327">
                  <c:v>231082</c:v>
                </c:pt>
                <c:pt idx="328">
                  <c:v>231149</c:v>
                </c:pt>
                <c:pt idx="329">
                  <c:v>231260</c:v>
                </c:pt>
                <c:pt idx="330">
                  <c:v>231371</c:v>
                </c:pt>
                <c:pt idx="331">
                  <c:v>231455</c:v>
                </c:pt>
                <c:pt idx="332">
                  <c:v>231554</c:v>
                </c:pt>
                <c:pt idx="333">
                  <c:v>231696</c:v>
                </c:pt>
                <c:pt idx="334">
                  <c:v>231833</c:v>
                </c:pt>
                <c:pt idx="335">
                  <c:v>231948</c:v>
                </c:pt>
                <c:pt idx="336">
                  <c:v>232082</c:v>
                </c:pt>
                <c:pt idx="337">
                  <c:v>232184</c:v>
                </c:pt>
                <c:pt idx="338">
                  <c:v>232242</c:v>
                </c:pt>
                <c:pt idx="339">
                  <c:v>232386</c:v>
                </c:pt>
                <c:pt idx="340">
                  <c:v>232495</c:v>
                </c:pt>
                <c:pt idx="341">
                  <c:v>232714</c:v>
                </c:pt>
                <c:pt idx="342">
                  <c:v>232915</c:v>
                </c:pt>
                <c:pt idx="343">
                  <c:v>233107</c:v>
                </c:pt>
                <c:pt idx="344">
                  <c:v>233290</c:v>
                </c:pt>
                <c:pt idx="345">
                  <c:v>233440</c:v>
                </c:pt>
                <c:pt idx="346">
                  <c:v>233614</c:v>
                </c:pt>
                <c:pt idx="347">
                  <c:v>233902</c:v>
                </c:pt>
                <c:pt idx="348">
                  <c:v>234275</c:v>
                </c:pt>
                <c:pt idx="349">
                  <c:v>234661</c:v>
                </c:pt>
                <c:pt idx="350">
                  <c:v>235092</c:v>
                </c:pt>
                <c:pt idx="351">
                  <c:v>235496</c:v>
                </c:pt>
                <c:pt idx="352">
                  <c:v>235796</c:v>
                </c:pt>
                <c:pt idx="353">
                  <c:v>236348</c:v>
                </c:pt>
                <c:pt idx="354">
                  <c:v>236898</c:v>
                </c:pt>
                <c:pt idx="355">
                  <c:v>237418</c:v>
                </c:pt>
                <c:pt idx="356">
                  <c:v>237902</c:v>
                </c:pt>
                <c:pt idx="357">
                  <c:v>238528</c:v>
                </c:pt>
                <c:pt idx="358">
                  <c:v>239096</c:v>
                </c:pt>
                <c:pt idx="359">
                  <c:v>239553</c:v>
                </c:pt>
                <c:pt idx="360">
                  <c:v>239989</c:v>
                </c:pt>
                <c:pt idx="361">
                  <c:v>240616</c:v>
                </c:pt>
                <c:pt idx="362">
                  <c:v>241335</c:v>
                </c:pt>
                <c:pt idx="363">
                  <c:v>242059</c:v>
                </c:pt>
                <c:pt idx="364">
                  <c:v>242960</c:v>
                </c:pt>
                <c:pt idx="365">
                  <c:v>243541</c:v>
                </c:pt>
                <c:pt idx="366">
                  <c:v>243803</c:v>
                </c:pt>
                <c:pt idx="367">
                  <c:v>244612</c:v>
                </c:pt>
                <c:pt idx="368">
                  <c:v>245420</c:v>
                </c:pt>
                <c:pt idx="369">
                  <c:v>246251</c:v>
                </c:pt>
                <c:pt idx="370">
                  <c:v>247040</c:v>
                </c:pt>
                <c:pt idx="371">
                  <c:v>247816</c:v>
                </c:pt>
                <c:pt idx="372">
                  <c:v>248638</c:v>
                </c:pt>
                <c:pt idx="373">
                  <c:v>249561</c:v>
                </c:pt>
                <c:pt idx="374">
                  <c:v>250409</c:v>
                </c:pt>
                <c:pt idx="375">
                  <c:v>251277</c:v>
                </c:pt>
                <c:pt idx="376">
                  <c:v>252411</c:v>
                </c:pt>
                <c:pt idx="377">
                  <c:v>253512</c:v>
                </c:pt>
                <c:pt idx="378">
                  <c:v>254525</c:v>
                </c:pt>
                <c:pt idx="379">
                  <c:v>255471</c:v>
                </c:pt>
                <c:pt idx="380">
                  <c:v>256352</c:v>
                </c:pt>
                <c:pt idx="381">
                  <c:v>257581</c:v>
                </c:pt>
                <c:pt idx="382">
                  <c:v>258578</c:v>
                </c:pt>
                <c:pt idx="383">
                  <c:v>259955</c:v>
                </c:pt>
                <c:pt idx="384">
                  <c:v>261463</c:v>
                </c:pt>
                <c:pt idx="385">
                  <c:v>263202</c:v>
                </c:pt>
                <c:pt idx="386">
                  <c:v>264552</c:v>
                </c:pt>
                <c:pt idx="387">
                  <c:v>265673</c:v>
                </c:pt>
                <c:pt idx="388">
                  <c:v>267164</c:v>
                </c:pt>
                <c:pt idx="389">
                  <c:v>268573</c:v>
                </c:pt>
                <c:pt idx="390">
                  <c:v>269670</c:v>
                </c:pt>
                <c:pt idx="391">
                  <c:v>271351</c:v>
                </c:pt>
                <c:pt idx="392">
                  <c:v>272490</c:v>
                </c:pt>
                <c:pt idx="393">
                  <c:v>273859</c:v>
                </c:pt>
                <c:pt idx="394">
                  <c:v>275459</c:v>
                </c:pt>
                <c:pt idx="395">
                  <c:v>276550</c:v>
                </c:pt>
                <c:pt idx="396">
                  <c:v>277705</c:v>
                </c:pt>
                <c:pt idx="397">
                  <c:v>278887</c:v>
                </c:pt>
                <c:pt idx="398">
                  <c:v>280235</c:v>
                </c:pt>
                <c:pt idx="399">
                  <c:v>281435</c:v>
                </c:pt>
                <c:pt idx="400">
                  <c:v>282459</c:v>
                </c:pt>
                <c:pt idx="401">
                  <c:v>283402</c:v>
                </c:pt>
                <c:pt idx="402">
                  <c:v>284277</c:v>
                </c:pt>
                <c:pt idx="403">
                  <c:v>285154</c:v>
                </c:pt>
                <c:pt idx="404">
                  <c:v>286083</c:v>
                </c:pt>
                <c:pt idx="405">
                  <c:v>287056</c:v>
                </c:pt>
                <c:pt idx="406">
                  <c:v>287826</c:v>
                </c:pt>
                <c:pt idx="407">
                  <c:v>288711</c:v>
                </c:pt>
                <c:pt idx="408">
                  <c:v>289329</c:v>
                </c:pt>
                <c:pt idx="409">
                  <c:v>290013</c:v>
                </c:pt>
                <c:pt idx="410">
                  <c:v>290484</c:v>
                </c:pt>
                <c:pt idx="411">
                  <c:v>291362</c:v>
                </c:pt>
                <c:pt idx="412">
                  <c:v>291964</c:v>
                </c:pt>
                <c:pt idx="413">
                  <c:v>292607</c:v>
                </c:pt>
                <c:pt idx="414">
                  <c:v>293145</c:v>
                </c:pt>
                <c:pt idx="415">
                  <c:v>293659</c:v>
                </c:pt>
                <c:pt idx="416">
                  <c:v>294151</c:v>
                </c:pt>
                <c:pt idx="417">
                  <c:v>294565</c:v>
                </c:pt>
                <c:pt idx="418">
                  <c:v>295212</c:v>
                </c:pt>
                <c:pt idx="419">
                  <c:v>295676</c:v>
                </c:pt>
                <c:pt idx="420">
                  <c:v>296100</c:v>
                </c:pt>
                <c:pt idx="421">
                  <c:v>296522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lavoro'!$O$2:$O$578</c:f>
              <c:numCache>
                <c:formatCode>General</c:formatCode>
                <c:ptCount val="424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  <c:pt idx="380">
                  <c:v>6148</c:v>
                </c:pt>
                <c:pt idx="381">
                  <c:v>6148</c:v>
                </c:pt>
                <c:pt idx="382">
                  <c:v>6173</c:v>
                </c:pt>
                <c:pt idx="383">
                  <c:v>6189</c:v>
                </c:pt>
                <c:pt idx="384">
                  <c:v>6201</c:v>
                </c:pt>
                <c:pt idx="385">
                  <c:v>6213</c:v>
                </c:pt>
                <c:pt idx="386">
                  <c:v>6219</c:v>
                </c:pt>
                <c:pt idx="387">
                  <c:v>6239</c:v>
                </c:pt>
                <c:pt idx="388">
                  <c:v>6250</c:v>
                </c:pt>
                <c:pt idx="389">
                  <c:v>6259</c:v>
                </c:pt>
                <c:pt idx="390">
                  <c:v>6274</c:v>
                </c:pt>
                <c:pt idx="391">
                  <c:v>6285</c:v>
                </c:pt>
                <c:pt idx="392">
                  <c:v>6304</c:v>
                </c:pt>
                <c:pt idx="393">
                  <c:v>6314</c:v>
                </c:pt>
                <c:pt idx="394">
                  <c:v>6323</c:v>
                </c:pt>
                <c:pt idx="395">
                  <c:v>6342</c:v>
                </c:pt>
                <c:pt idx="396">
                  <c:v>6369</c:v>
                </c:pt>
                <c:pt idx="397">
                  <c:v>6392</c:v>
                </c:pt>
                <c:pt idx="398">
                  <c:v>6413</c:v>
                </c:pt>
                <c:pt idx="399">
                  <c:v>6435</c:v>
                </c:pt>
                <c:pt idx="400">
                  <c:v>6445</c:v>
                </c:pt>
                <c:pt idx="401">
                  <c:v>6455</c:v>
                </c:pt>
                <c:pt idx="402">
                  <c:v>6484</c:v>
                </c:pt>
                <c:pt idx="403">
                  <c:v>6513</c:v>
                </c:pt>
                <c:pt idx="404">
                  <c:v>6525</c:v>
                </c:pt>
                <c:pt idx="405">
                  <c:v>6543</c:v>
                </c:pt>
                <c:pt idx="406">
                  <c:v>6568</c:v>
                </c:pt>
                <c:pt idx="407">
                  <c:v>6577</c:v>
                </c:pt>
                <c:pt idx="408">
                  <c:v>6585</c:v>
                </c:pt>
                <c:pt idx="409">
                  <c:v>6609</c:v>
                </c:pt>
                <c:pt idx="410">
                  <c:v>6637</c:v>
                </c:pt>
                <c:pt idx="411">
                  <c:v>6657</c:v>
                </c:pt>
                <c:pt idx="412">
                  <c:v>6673</c:v>
                </c:pt>
                <c:pt idx="413">
                  <c:v>6691</c:v>
                </c:pt>
                <c:pt idx="414">
                  <c:v>6693</c:v>
                </c:pt>
                <c:pt idx="415">
                  <c:v>6700</c:v>
                </c:pt>
                <c:pt idx="416">
                  <c:v>6723</c:v>
                </c:pt>
                <c:pt idx="417">
                  <c:v>6741</c:v>
                </c:pt>
                <c:pt idx="418">
                  <c:v>6756</c:v>
                </c:pt>
                <c:pt idx="419">
                  <c:v>6769</c:v>
                </c:pt>
                <c:pt idx="420">
                  <c:v>6782</c:v>
                </c:pt>
                <c:pt idx="421">
                  <c:v>6785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lavoro'!$J$2:$J$578</c:f>
              <c:numCache>
                <c:formatCode>General</c:formatCode>
                <c:ptCount val="42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  <c:pt idx="408">
                  <c:v>103</c:v>
                </c:pt>
                <c:pt idx="409">
                  <c:v>99</c:v>
                </c:pt>
                <c:pt idx="410">
                  <c:v>98</c:v>
                </c:pt>
                <c:pt idx="411">
                  <c:v>99</c:v>
                </c:pt>
                <c:pt idx="412">
                  <c:v>99</c:v>
                </c:pt>
                <c:pt idx="413">
                  <c:v>100</c:v>
                </c:pt>
                <c:pt idx="414">
                  <c:v>101</c:v>
                </c:pt>
                <c:pt idx="415">
                  <c:v>96</c:v>
                </c:pt>
                <c:pt idx="416">
                  <c:v>90</c:v>
                </c:pt>
                <c:pt idx="417">
                  <c:v>92</c:v>
                </c:pt>
                <c:pt idx="418">
                  <c:v>82</c:v>
                </c:pt>
                <c:pt idx="419">
                  <c:v>80</c:v>
                </c:pt>
                <c:pt idx="420">
                  <c:v>77</c:v>
                </c:pt>
                <c:pt idx="421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lavoro'!$I$2:$I$578</c:f>
              <c:numCache>
                <c:formatCode>General</c:formatCode>
                <c:ptCount val="42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  <c:pt idx="394">
                  <c:v>831</c:v>
                </c:pt>
                <c:pt idx="395">
                  <c:v>824</c:v>
                </c:pt>
                <c:pt idx="396">
                  <c:v>836</c:v>
                </c:pt>
                <c:pt idx="397">
                  <c:v>849</c:v>
                </c:pt>
                <c:pt idx="398">
                  <c:v>842</c:v>
                </c:pt>
                <c:pt idx="399">
                  <c:v>848</c:v>
                </c:pt>
                <c:pt idx="400">
                  <c:v>845</c:v>
                </c:pt>
                <c:pt idx="401">
                  <c:v>855</c:v>
                </c:pt>
                <c:pt idx="402">
                  <c:v>850</c:v>
                </c:pt>
                <c:pt idx="403">
                  <c:v>823</c:v>
                </c:pt>
                <c:pt idx="404">
                  <c:v>809</c:v>
                </c:pt>
                <c:pt idx="405">
                  <c:v>793</c:v>
                </c:pt>
                <c:pt idx="406">
                  <c:v>801</c:v>
                </c:pt>
                <c:pt idx="407">
                  <c:v>786</c:v>
                </c:pt>
                <c:pt idx="408">
                  <c:v>792</c:v>
                </c:pt>
                <c:pt idx="409">
                  <c:v>772</c:v>
                </c:pt>
                <c:pt idx="410">
                  <c:v>732</c:v>
                </c:pt>
                <c:pt idx="411">
                  <c:v>697</c:v>
                </c:pt>
                <c:pt idx="412">
                  <c:v>696</c:v>
                </c:pt>
                <c:pt idx="413">
                  <c:v>666</c:v>
                </c:pt>
                <c:pt idx="414">
                  <c:v>657</c:v>
                </c:pt>
                <c:pt idx="415">
                  <c:v>660</c:v>
                </c:pt>
                <c:pt idx="416">
                  <c:v>646</c:v>
                </c:pt>
                <c:pt idx="417">
                  <c:v>604</c:v>
                </c:pt>
                <c:pt idx="418">
                  <c:v>574</c:v>
                </c:pt>
                <c:pt idx="419">
                  <c:v>543</c:v>
                </c:pt>
                <c:pt idx="420">
                  <c:v>531</c:v>
                </c:pt>
                <c:pt idx="421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lavoro'!$M$2:$M$578</c:f>
              <c:numCache>
                <c:formatCode>General</c:formatCode>
                <c:ptCount val="424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  <c:pt idx="394">
                  <c:v>27542</c:v>
                </c:pt>
                <c:pt idx="395">
                  <c:v>27502</c:v>
                </c:pt>
                <c:pt idx="396">
                  <c:v>27350</c:v>
                </c:pt>
                <c:pt idx="397">
                  <c:v>27158</c:v>
                </c:pt>
                <c:pt idx="398">
                  <c:v>27173</c:v>
                </c:pt>
                <c:pt idx="399">
                  <c:v>27320</c:v>
                </c:pt>
                <c:pt idx="400">
                  <c:v>27497</c:v>
                </c:pt>
                <c:pt idx="401">
                  <c:v>27976</c:v>
                </c:pt>
                <c:pt idx="402">
                  <c:v>27581</c:v>
                </c:pt>
                <c:pt idx="403">
                  <c:v>27077</c:v>
                </c:pt>
                <c:pt idx="404">
                  <c:v>26263</c:v>
                </c:pt>
                <c:pt idx="405">
                  <c:v>25452</c:v>
                </c:pt>
                <c:pt idx="406">
                  <c:v>25348</c:v>
                </c:pt>
                <c:pt idx="407">
                  <c:v>25298</c:v>
                </c:pt>
                <c:pt idx="408">
                  <c:v>25119</c:v>
                </c:pt>
                <c:pt idx="409">
                  <c:v>24633</c:v>
                </c:pt>
                <c:pt idx="410">
                  <c:v>22786</c:v>
                </c:pt>
                <c:pt idx="411">
                  <c:v>21924</c:v>
                </c:pt>
                <c:pt idx="412">
                  <c:v>20982</c:v>
                </c:pt>
                <c:pt idx="413">
                  <c:v>19972</c:v>
                </c:pt>
                <c:pt idx="414">
                  <c:v>20278</c:v>
                </c:pt>
                <c:pt idx="415">
                  <c:v>20286</c:v>
                </c:pt>
                <c:pt idx="416">
                  <c:v>19703</c:v>
                </c:pt>
                <c:pt idx="417">
                  <c:v>18537</c:v>
                </c:pt>
                <c:pt idx="418">
                  <c:v>17760</c:v>
                </c:pt>
                <c:pt idx="419">
                  <c:v>16945</c:v>
                </c:pt>
                <c:pt idx="420">
                  <c:v>16659</c:v>
                </c:pt>
                <c:pt idx="421">
                  <c:v>16396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lavoro'!$N$2:$N$578</c:f>
              <c:numCache>
                <c:formatCode>General</c:formatCode>
                <c:ptCount val="424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  <c:pt idx="380">
                  <c:v>231471</c:v>
                </c:pt>
                <c:pt idx="381">
                  <c:v>231484</c:v>
                </c:pt>
                <c:pt idx="382">
                  <c:v>232688</c:v>
                </c:pt>
                <c:pt idx="383">
                  <c:v>233064</c:v>
                </c:pt>
                <c:pt idx="384">
                  <c:v>233997</c:v>
                </c:pt>
                <c:pt idx="385">
                  <c:v>234360</c:v>
                </c:pt>
                <c:pt idx="386">
                  <c:v>234873</c:v>
                </c:pt>
                <c:pt idx="387">
                  <c:v>235288</c:v>
                </c:pt>
                <c:pt idx="388">
                  <c:v>235967</c:v>
                </c:pt>
                <c:pt idx="389">
                  <c:v>236808</c:v>
                </c:pt>
                <c:pt idx="390">
                  <c:v>237286</c:v>
                </c:pt>
                <c:pt idx="391">
                  <c:v>238541</c:v>
                </c:pt>
                <c:pt idx="392">
                  <c:v>239257</c:v>
                </c:pt>
                <c:pt idx="393">
                  <c:v>240121</c:v>
                </c:pt>
                <c:pt idx="394">
                  <c:v>240647</c:v>
                </c:pt>
                <c:pt idx="395">
                  <c:v>241765</c:v>
                </c:pt>
                <c:pt idx="396">
                  <c:v>243036</c:v>
                </c:pt>
                <c:pt idx="397">
                  <c:v>244370</c:v>
                </c:pt>
                <c:pt idx="398">
                  <c:v>245692</c:v>
                </c:pt>
                <c:pt idx="399">
                  <c:v>246715</c:v>
                </c:pt>
                <c:pt idx="400">
                  <c:v>247552</c:v>
                </c:pt>
                <c:pt idx="401">
                  <c:v>247996</c:v>
                </c:pt>
                <c:pt idx="402">
                  <c:v>249246</c:v>
                </c:pt>
                <c:pt idx="403">
                  <c:v>250625</c:v>
                </c:pt>
                <c:pt idx="404">
                  <c:v>252369</c:v>
                </c:pt>
                <c:pt idx="405">
                  <c:v>254160</c:v>
                </c:pt>
                <c:pt idx="406">
                  <c:v>255003</c:v>
                </c:pt>
                <c:pt idx="407">
                  <c:v>255944</c:v>
                </c:pt>
                <c:pt idx="408">
                  <c:v>256730</c:v>
                </c:pt>
                <c:pt idx="409">
                  <c:v>257900</c:v>
                </c:pt>
                <c:pt idx="410">
                  <c:v>260231</c:v>
                </c:pt>
                <c:pt idx="411">
                  <c:v>261985</c:v>
                </c:pt>
                <c:pt idx="412">
                  <c:v>263514</c:v>
                </c:pt>
                <c:pt idx="413">
                  <c:v>265178</c:v>
                </c:pt>
                <c:pt idx="414">
                  <c:v>265416</c:v>
                </c:pt>
                <c:pt idx="415">
                  <c:v>265917</c:v>
                </c:pt>
                <c:pt idx="416">
                  <c:v>266989</c:v>
                </c:pt>
                <c:pt idx="417">
                  <c:v>268591</c:v>
                </c:pt>
                <c:pt idx="418">
                  <c:v>270040</c:v>
                </c:pt>
                <c:pt idx="419">
                  <c:v>271339</c:v>
                </c:pt>
                <c:pt idx="420">
                  <c:v>272051</c:v>
                </c:pt>
                <c:pt idx="421">
                  <c:v>272734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lavoro'!$O$2:$O$578</c:f>
              <c:numCache>
                <c:formatCode>General</c:formatCode>
                <c:ptCount val="424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  <c:pt idx="380">
                  <c:v>6148</c:v>
                </c:pt>
                <c:pt idx="381">
                  <c:v>6148</c:v>
                </c:pt>
                <c:pt idx="382">
                  <c:v>6173</c:v>
                </c:pt>
                <c:pt idx="383">
                  <c:v>6189</c:v>
                </c:pt>
                <c:pt idx="384">
                  <c:v>6201</c:v>
                </c:pt>
                <c:pt idx="385">
                  <c:v>6213</c:v>
                </c:pt>
                <c:pt idx="386">
                  <c:v>6219</c:v>
                </c:pt>
                <c:pt idx="387">
                  <c:v>6239</c:v>
                </c:pt>
                <c:pt idx="388">
                  <c:v>6250</c:v>
                </c:pt>
                <c:pt idx="389">
                  <c:v>6259</c:v>
                </c:pt>
                <c:pt idx="390">
                  <c:v>6274</c:v>
                </c:pt>
                <c:pt idx="391">
                  <c:v>6285</c:v>
                </c:pt>
                <c:pt idx="392">
                  <c:v>6304</c:v>
                </c:pt>
                <c:pt idx="393">
                  <c:v>6314</c:v>
                </c:pt>
                <c:pt idx="394">
                  <c:v>6323</c:v>
                </c:pt>
                <c:pt idx="395">
                  <c:v>6342</c:v>
                </c:pt>
                <c:pt idx="396">
                  <c:v>6369</c:v>
                </c:pt>
                <c:pt idx="397">
                  <c:v>6392</c:v>
                </c:pt>
                <c:pt idx="398">
                  <c:v>6413</c:v>
                </c:pt>
                <c:pt idx="399">
                  <c:v>6435</c:v>
                </c:pt>
                <c:pt idx="400">
                  <c:v>6445</c:v>
                </c:pt>
                <c:pt idx="401">
                  <c:v>6455</c:v>
                </c:pt>
                <c:pt idx="402">
                  <c:v>6484</c:v>
                </c:pt>
                <c:pt idx="403">
                  <c:v>6513</c:v>
                </c:pt>
                <c:pt idx="404">
                  <c:v>6525</c:v>
                </c:pt>
                <c:pt idx="405">
                  <c:v>6543</c:v>
                </c:pt>
                <c:pt idx="406">
                  <c:v>6568</c:v>
                </c:pt>
                <c:pt idx="407">
                  <c:v>6577</c:v>
                </c:pt>
                <c:pt idx="408">
                  <c:v>6585</c:v>
                </c:pt>
                <c:pt idx="409">
                  <c:v>6609</c:v>
                </c:pt>
                <c:pt idx="410">
                  <c:v>6637</c:v>
                </c:pt>
                <c:pt idx="411">
                  <c:v>6657</c:v>
                </c:pt>
                <c:pt idx="412">
                  <c:v>6673</c:v>
                </c:pt>
                <c:pt idx="413">
                  <c:v>6691</c:v>
                </c:pt>
                <c:pt idx="414">
                  <c:v>6693</c:v>
                </c:pt>
                <c:pt idx="415">
                  <c:v>6700</c:v>
                </c:pt>
                <c:pt idx="416">
                  <c:v>6723</c:v>
                </c:pt>
                <c:pt idx="417">
                  <c:v>6741</c:v>
                </c:pt>
                <c:pt idx="418">
                  <c:v>6756</c:v>
                </c:pt>
                <c:pt idx="419">
                  <c:v>6769</c:v>
                </c:pt>
                <c:pt idx="420">
                  <c:v>6782</c:v>
                </c:pt>
                <c:pt idx="421">
                  <c:v>6785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lavoro'!$J$2:$J$578</c:f>
              <c:numCache>
                <c:formatCode>General</c:formatCode>
                <c:ptCount val="42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  <c:pt idx="380">
                  <c:v>71</c:v>
                </c:pt>
                <c:pt idx="381">
                  <c:v>77</c:v>
                </c:pt>
                <c:pt idx="382">
                  <c:v>80</c:v>
                </c:pt>
                <c:pt idx="383">
                  <c:v>83</c:v>
                </c:pt>
                <c:pt idx="384">
                  <c:v>83</c:v>
                </c:pt>
                <c:pt idx="385">
                  <c:v>84</c:v>
                </c:pt>
                <c:pt idx="386">
                  <c:v>84</c:v>
                </c:pt>
                <c:pt idx="387">
                  <c:v>88</c:v>
                </c:pt>
                <c:pt idx="388">
                  <c:v>102</c:v>
                </c:pt>
                <c:pt idx="389">
                  <c:v>102</c:v>
                </c:pt>
                <c:pt idx="390">
                  <c:v>103</c:v>
                </c:pt>
                <c:pt idx="391">
                  <c:v>103</c:v>
                </c:pt>
                <c:pt idx="392">
                  <c:v>104</c:v>
                </c:pt>
                <c:pt idx="393">
                  <c:v>108</c:v>
                </c:pt>
                <c:pt idx="394">
                  <c:v>116</c:v>
                </c:pt>
                <c:pt idx="395">
                  <c:v>117</c:v>
                </c:pt>
                <c:pt idx="396">
                  <c:v>114</c:v>
                </c:pt>
                <c:pt idx="397">
                  <c:v>118</c:v>
                </c:pt>
                <c:pt idx="398">
                  <c:v>115</c:v>
                </c:pt>
                <c:pt idx="399">
                  <c:v>117</c:v>
                </c:pt>
                <c:pt idx="400">
                  <c:v>120</c:v>
                </c:pt>
                <c:pt idx="401">
                  <c:v>120</c:v>
                </c:pt>
                <c:pt idx="402">
                  <c:v>116</c:v>
                </c:pt>
                <c:pt idx="403">
                  <c:v>116</c:v>
                </c:pt>
                <c:pt idx="404">
                  <c:v>117</c:v>
                </c:pt>
                <c:pt idx="405">
                  <c:v>108</c:v>
                </c:pt>
                <c:pt idx="406">
                  <c:v>106</c:v>
                </c:pt>
                <c:pt idx="407">
                  <c:v>106</c:v>
                </c:pt>
                <c:pt idx="408">
                  <c:v>103</c:v>
                </c:pt>
                <c:pt idx="409">
                  <c:v>99</c:v>
                </c:pt>
                <c:pt idx="410">
                  <c:v>98</c:v>
                </c:pt>
                <c:pt idx="411">
                  <c:v>99</c:v>
                </c:pt>
                <c:pt idx="412">
                  <c:v>99</c:v>
                </c:pt>
                <c:pt idx="413">
                  <c:v>100</c:v>
                </c:pt>
                <c:pt idx="414">
                  <c:v>101</c:v>
                </c:pt>
                <c:pt idx="415">
                  <c:v>96</c:v>
                </c:pt>
                <c:pt idx="416">
                  <c:v>90</c:v>
                </c:pt>
                <c:pt idx="417">
                  <c:v>92</c:v>
                </c:pt>
                <c:pt idx="418">
                  <c:v>82</c:v>
                </c:pt>
                <c:pt idx="419">
                  <c:v>80</c:v>
                </c:pt>
                <c:pt idx="420">
                  <c:v>77</c:v>
                </c:pt>
                <c:pt idx="421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lavoro'!$I$2:$I$578</c:f>
              <c:numCache>
                <c:formatCode>General</c:formatCode>
                <c:ptCount val="42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  <c:pt idx="380">
                  <c:v>583</c:v>
                </c:pt>
                <c:pt idx="381">
                  <c:v>607</c:v>
                </c:pt>
                <c:pt idx="382">
                  <c:v>621</c:v>
                </c:pt>
                <c:pt idx="383">
                  <c:v>641</c:v>
                </c:pt>
                <c:pt idx="384">
                  <c:v>663</c:v>
                </c:pt>
                <c:pt idx="385">
                  <c:v>677</c:v>
                </c:pt>
                <c:pt idx="386">
                  <c:v>704</c:v>
                </c:pt>
                <c:pt idx="387">
                  <c:v>729</c:v>
                </c:pt>
                <c:pt idx="388">
                  <c:v>740</c:v>
                </c:pt>
                <c:pt idx="389">
                  <c:v>751</c:v>
                </c:pt>
                <c:pt idx="390">
                  <c:v>752</c:v>
                </c:pt>
                <c:pt idx="391">
                  <c:v>778</c:v>
                </c:pt>
                <c:pt idx="392">
                  <c:v>798</c:v>
                </c:pt>
                <c:pt idx="393">
                  <c:v>806</c:v>
                </c:pt>
                <c:pt idx="394">
                  <c:v>831</c:v>
                </c:pt>
                <c:pt idx="395">
                  <c:v>824</c:v>
                </c:pt>
                <c:pt idx="396">
                  <c:v>836</c:v>
                </c:pt>
                <c:pt idx="397">
                  <c:v>849</c:v>
                </c:pt>
                <c:pt idx="398">
                  <c:v>842</c:v>
                </c:pt>
                <c:pt idx="399">
                  <c:v>848</c:v>
                </c:pt>
                <c:pt idx="400">
                  <c:v>845</c:v>
                </c:pt>
                <c:pt idx="401">
                  <c:v>855</c:v>
                </c:pt>
                <c:pt idx="402">
                  <c:v>850</c:v>
                </c:pt>
                <c:pt idx="403">
                  <c:v>823</c:v>
                </c:pt>
                <c:pt idx="404">
                  <c:v>809</c:v>
                </c:pt>
                <c:pt idx="405">
                  <c:v>793</c:v>
                </c:pt>
                <c:pt idx="406">
                  <c:v>801</c:v>
                </c:pt>
                <c:pt idx="407">
                  <c:v>786</c:v>
                </c:pt>
                <c:pt idx="408">
                  <c:v>792</c:v>
                </c:pt>
                <c:pt idx="409">
                  <c:v>772</c:v>
                </c:pt>
                <c:pt idx="410">
                  <c:v>732</c:v>
                </c:pt>
                <c:pt idx="411">
                  <c:v>697</c:v>
                </c:pt>
                <c:pt idx="412">
                  <c:v>696</c:v>
                </c:pt>
                <c:pt idx="413">
                  <c:v>666</c:v>
                </c:pt>
                <c:pt idx="414">
                  <c:v>657</c:v>
                </c:pt>
                <c:pt idx="415">
                  <c:v>660</c:v>
                </c:pt>
                <c:pt idx="416">
                  <c:v>646</c:v>
                </c:pt>
                <c:pt idx="417">
                  <c:v>604</c:v>
                </c:pt>
                <c:pt idx="418">
                  <c:v>574</c:v>
                </c:pt>
                <c:pt idx="419">
                  <c:v>543</c:v>
                </c:pt>
                <c:pt idx="420">
                  <c:v>531</c:v>
                </c:pt>
                <c:pt idx="421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lavoro'!$M$2:$M$578</c:f>
              <c:numCache>
                <c:formatCode>General</c:formatCode>
                <c:ptCount val="424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  <c:pt idx="394">
                  <c:v>27542</c:v>
                </c:pt>
                <c:pt idx="395">
                  <c:v>27502</c:v>
                </c:pt>
                <c:pt idx="396">
                  <c:v>27350</c:v>
                </c:pt>
                <c:pt idx="397">
                  <c:v>27158</c:v>
                </c:pt>
                <c:pt idx="398">
                  <c:v>27173</c:v>
                </c:pt>
                <c:pt idx="399">
                  <c:v>27320</c:v>
                </c:pt>
                <c:pt idx="400">
                  <c:v>27497</c:v>
                </c:pt>
                <c:pt idx="401">
                  <c:v>27976</c:v>
                </c:pt>
                <c:pt idx="402">
                  <c:v>27581</c:v>
                </c:pt>
                <c:pt idx="403">
                  <c:v>27077</c:v>
                </c:pt>
                <c:pt idx="404">
                  <c:v>26263</c:v>
                </c:pt>
                <c:pt idx="405">
                  <c:v>25452</c:v>
                </c:pt>
                <c:pt idx="406">
                  <c:v>25348</c:v>
                </c:pt>
                <c:pt idx="407">
                  <c:v>25298</c:v>
                </c:pt>
                <c:pt idx="408">
                  <c:v>25119</c:v>
                </c:pt>
                <c:pt idx="409">
                  <c:v>24633</c:v>
                </c:pt>
                <c:pt idx="410">
                  <c:v>22786</c:v>
                </c:pt>
                <c:pt idx="411">
                  <c:v>21924</c:v>
                </c:pt>
                <c:pt idx="412">
                  <c:v>20982</c:v>
                </c:pt>
                <c:pt idx="413">
                  <c:v>19972</c:v>
                </c:pt>
                <c:pt idx="414">
                  <c:v>20278</c:v>
                </c:pt>
                <c:pt idx="415">
                  <c:v>20286</c:v>
                </c:pt>
                <c:pt idx="416">
                  <c:v>19703</c:v>
                </c:pt>
                <c:pt idx="417">
                  <c:v>18537</c:v>
                </c:pt>
                <c:pt idx="418">
                  <c:v>17760</c:v>
                </c:pt>
                <c:pt idx="419">
                  <c:v>16945</c:v>
                </c:pt>
                <c:pt idx="420">
                  <c:v>16659</c:v>
                </c:pt>
                <c:pt idx="421">
                  <c:v>16396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lavoro'!$N$2:$N$578</c:f>
              <c:numCache>
                <c:formatCode>General</c:formatCode>
                <c:ptCount val="424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  <c:pt idx="380">
                  <c:v>231471</c:v>
                </c:pt>
                <c:pt idx="381">
                  <c:v>231484</c:v>
                </c:pt>
                <c:pt idx="382">
                  <c:v>232688</c:v>
                </c:pt>
                <c:pt idx="383">
                  <c:v>233064</c:v>
                </c:pt>
                <c:pt idx="384">
                  <c:v>233997</c:v>
                </c:pt>
                <c:pt idx="385">
                  <c:v>234360</c:v>
                </c:pt>
                <c:pt idx="386">
                  <c:v>234873</c:v>
                </c:pt>
                <c:pt idx="387">
                  <c:v>235288</c:v>
                </c:pt>
                <c:pt idx="388">
                  <c:v>235967</c:v>
                </c:pt>
                <c:pt idx="389">
                  <c:v>236808</c:v>
                </c:pt>
                <c:pt idx="390">
                  <c:v>237286</c:v>
                </c:pt>
                <c:pt idx="391">
                  <c:v>238541</c:v>
                </c:pt>
                <c:pt idx="392">
                  <c:v>239257</c:v>
                </c:pt>
                <c:pt idx="393">
                  <c:v>240121</c:v>
                </c:pt>
                <c:pt idx="394">
                  <c:v>240647</c:v>
                </c:pt>
                <c:pt idx="395">
                  <c:v>241765</c:v>
                </c:pt>
                <c:pt idx="396">
                  <c:v>243036</c:v>
                </c:pt>
                <c:pt idx="397">
                  <c:v>244370</c:v>
                </c:pt>
                <c:pt idx="398">
                  <c:v>245692</c:v>
                </c:pt>
                <c:pt idx="399">
                  <c:v>246715</c:v>
                </c:pt>
                <c:pt idx="400">
                  <c:v>247552</c:v>
                </c:pt>
                <c:pt idx="401">
                  <c:v>247996</c:v>
                </c:pt>
                <c:pt idx="402">
                  <c:v>249246</c:v>
                </c:pt>
                <c:pt idx="403">
                  <c:v>250625</c:v>
                </c:pt>
                <c:pt idx="404">
                  <c:v>252369</c:v>
                </c:pt>
                <c:pt idx="405">
                  <c:v>254160</c:v>
                </c:pt>
                <c:pt idx="406">
                  <c:v>255003</c:v>
                </c:pt>
                <c:pt idx="407">
                  <c:v>255944</c:v>
                </c:pt>
                <c:pt idx="408">
                  <c:v>256730</c:v>
                </c:pt>
                <c:pt idx="409">
                  <c:v>257900</c:v>
                </c:pt>
                <c:pt idx="410">
                  <c:v>260231</c:v>
                </c:pt>
                <c:pt idx="411">
                  <c:v>261985</c:v>
                </c:pt>
                <c:pt idx="412">
                  <c:v>263514</c:v>
                </c:pt>
                <c:pt idx="413">
                  <c:v>265178</c:v>
                </c:pt>
                <c:pt idx="414">
                  <c:v>265416</c:v>
                </c:pt>
                <c:pt idx="415">
                  <c:v>265917</c:v>
                </c:pt>
                <c:pt idx="416">
                  <c:v>266989</c:v>
                </c:pt>
                <c:pt idx="417">
                  <c:v>268591</c:v>
                </c:pt>
                <c:pt idx="418">
                  <c:v>270040</c:v>
                </c:pt>
                <c:pt idx="419">
                  <c:v>271339</c:v>
                </c:pt>
                <c:pt idx="420">
                  <c:v>272051</c:v>
                </c:pt>
                <c:pt idx="421">
                  <c:v>272734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lavoro'!$A$2:$A$578</c15:sqref>
                        </c15:formulaRef>
                      </c:ext>
                    </c:extLst>
                    <c:numCache>
                      <c:formatCode>d/m;@</c:formatCode>
                      <c:ptCount val="424"/>
                      <c:pt idx="0">
                        <c:v>44044</c:v>
                      </c:pt>
                      <c:pt idx="1">
                        <c:v>44045</c:v>
                      </c:pt>
                      <c:pt idx="2">
                        <c:v>44046</c:v>
                      </c:pt>
                      <c:pt idx="3">
                        <c:v>44047</c:v>
                      </c:pt>
                      <c:pt idx="4">
                        <c:v>44048</c:v>
                      </c:pt>
                      <c:pt idx="5">
                        <c:v>44049</c:v>
                      </c:pt>
                      <c:pt idx="6">
                        <c:v>44050</c:v>
                      </c:pt>
                      <c:pt idx="7">
                        <c:v>44051</c:v>
                      </c:pt>
                      <c:pt idx="8">
                        <c:v>44052</c:v>
                      </c:pt>
                      <c:pt idx="9">
                        <c:v>44053</c:v>
                      </c:pt>
                      <c:pt idx="10">
                        <c:v>44054</c:v>
                      </c:pt>
                      <c:pt idx="11">
                        <c:v>44055</c:v>
                      </c:pt>
                      <c:pt idx="12">
                        <c:v>44056</c:v>
                      </c:pt>
                      <c:pt idx="13">
                        <c:v>44057</c:v>
                      </c:pt>
                      <c:pt idx="14">
                        <c:v>44058</c:v>
                      </c:pt>
                      <c:pt idx="15">
                        <c:v>44059</c:v>
                      </c:pt>
                      <c:pt idx="16">
                        <c:v>44060</c:v>
                      </c:pt>
                      <c:pt idx="17">
                        <c:v>44061</c:v>
                      </c:pt>
                      <c:pt idx="18">
                        <c:v>44062</c:v>
                      </c:pt>
                      <c:pt idx="19">
                        <c:v>44063</c:v>
                      </c:pt>
                      <c:pt idx="20">
                        <c:v>44064</c:v>
                      </c:pt>
                      <c:pt idx="21">
                        <c:v>44065</c:v>
                      </c:pt>
                      <c:pt idx="22">
                        <c:v>44066</c:v>
                      </c:pt>
                      <c:pt idx="23">
                        <c:v>44067</c:v>
                      </c:pt>
                      <c:pt idx="24">
                        <c:v>44068</c:v>
                      </c:pt>
                      <c:pt idx="25">
                        <c:v>44069</c:v>
                      </c:pt>
                      <c:pt idx="26">
                        <c:v>44070</c:v>
                      </c:pt>
                      <c:pt idx="27">
                        <c:v>44071</c:v>
                      </c:pt>
                      <c:pt idx="28">
                        <c:v>44072</c:v>
                      </c:pt>
                      <c:pt idx="29">
                        <c:v>44073</c:v>
                      </c:pt>
                      <c:pt idx="30">
                        <c:v>44074</c:v>
                      </c:pt>
                      <c:pt idx="31">
                        <c:v>44075</c:v>
                      </c:pt>
                      <c:pt idx="32">
                        <c:v>44076</c:v>
                      </c:pt>
                      <c:pt idx="33">
                        <c:v>44077</c:v>
                      </c:pt>
                      <c:pt idx="34">
                        <c:v>44078</c:v>
                      </c:pt>
                      <c:pt idx="35">
                        <c:v>44079</c:v>
                      </c:pt>
                      <c:pt idx="36">
                        <c:v>44080</c:v>
                      </c:pt>
                      <c:pt idx="37">
                        <c:v>44081</c:v>
                      </c:pt>
                      <c:pt idx="38">
                        <c:v>44082</c:v>
                      </c:pt>
                      <c:pt idx="39">
                        <c:v>44083</c:v>
                      </c:pt>
                      <c:pt idx="40">
                        <c:v>44084</c:v>
                      </c:pt>
                      <c:pt idx="41">
                        <c:v>44085</c:v>
                      </c:pt>
                      <c:pt idx="42">
                        <c:v>44086</c:v>
                      </c:pt>
                      <c:pt idx="43">
                        <c:v>44087</c:v>
                      </c:pt>
                      <c:pt idx="44">
                        <c:v>44088</c:v>
                      </c:pt>
                      <c:pt idx="45">
                        <c:v>44089</c:v>
                      </c:pt>
                      <c:pt idx="46">
                        <c:v>44090</c:v>
                      </c:pt>
                      <c:pt idx="47">
                        <c:v>44091</c:v>
                      </c:pt>
                      <c:pt idx="48">
                        <c:v>44092</c:v>
                      </c:pt>
                      <c:pt idx="49">
                        <c:v>44093</c:v>
                      </c:pt>
                      <c:pt idx="50">
                        <c:v>44094</c:v>
                      </c:pt>
                      <c:pt idx="51">
                        <c:v>44095</c:v>
                      </c:pt>
                      <c:pt idx="52">
                        <c:v>44096</c:v>
                      </c:pt>
                      <c:pt idx="53">
                        <c:v>44097</c:v>
                      </c:pt>
                      <c:pt idx="54">
                        <c:v>44098</c:v>
                      </c:pt>
                      <c:pt idx="55">
                        <c:v>44099</c:v>
                      </c:pt>
                      <c:pt idx="56">
                        <c:v>44100</c:v>
                      </c:pt>
                      <c:pt idx="57">
                        <c:v>44101</c:v>
                      </c:pt>
                      <c:pt idx="58">
                        <c:v>44102</c:v>
                      </c:pt>
                      <c:pt idx="59">
                        <c:v>44103</c:v>
                      </c:pt>
                      <c:pt idx="60">
                        <c:v>44104</c:v>
                      </c:pt>
                      <c:pt idx="61">
                        <c:v>44105</c:v>
                      </c:pt>
                      <c:pt idx="62">
                        <c:v>44106</c:v>
                      </c:pt>
                      <c:pt idx="63">
                        <c:v>44107</c:v>
                      </c:pt>
                      <c:pt idx="64">
                        <c:v>44108</c:v>
                      </c:pt>
                      <c:pt idx="65">
                        <c:v>44109</c:v>
                      </c:pt>
                      <c:pt idx="66">
                        <c:v>44110</c:v>
                      </c:pt>
                      <c:pt idx="67">
                        <c:v>44111</c:v>
                      </c:pt>
                      <c:pt idx="68">
                        <c:v>44112</c:v>
                      </c:pt>
                      <c:pt idx="69">
                        <c:v>44113</c:v>
                      </c:pt>
                      <c:pt idx="70">
                        <c:v>44114</c:v>
                      </c:pt>
                      <c:pt idx="71">
                        <c:v>44115</c:v>
                      </c:pt>
                      <c:pt idx="72">
                        <c:v>44116</c:v>
                      </c:pt>
                      <c:pt idx="73">
                        <c:v>44117</c:v>
                      </c:pt>
                      <c:pt idx="74">
                        <c:v>44118</c:v>
                      </c:pt>
                      <c:pt idx="75">
                        <c:v>44119</c:v>
                      </c:pt>
                      <c:pt idx="76">
                        <c:v>44120</c:v>
                      </c:pt>
                      <c:pt idx="77">
                        <c:v>44121</c:v>
                      </c:pt>
                      <c:pt idx="78">
                        <c:v>44122</c:v>
                      </c:pt>
                      <c:pt idx="79">
                        <c:v>44123</c:v>
                      </c:pt>
                      <c:pt idx="80">
                        <c:v>44124</c:v>
                      </c:pt>
                      <c:pt idx="81">
                        <c:v>44125</c:v>
                      </c:pt>
                      <c:pt idx="82">
                        <c:v>44126</c:v>
                      </c:pt>
                      <c:pt idx="83">
                        <c:v>44127</c:v>
                      </c:pt>
                      <c:pt idx="84">
                        <c:v>44128</c:v>
                      </c:pt>
                      <c:pt idx="85">
                        <c:v>44129</c:v>
                      </c:pt>
                      <c:pt idx="86">
                        <c:v>44130</c:v>
                      </c:pt>
                      <c:pt idx="87">
                        <c:v>44131</c:v>
                      </c:pt>
                      <c:pt idx="88">
                        <c:v>44132</c:v>
                      </c:pt>
                      <c:pt idx="89">
                        <c:v>44133</c:v>
                      </c:pt>
                      <c:pt idx="90">
                        <c:v>44134</c:v>
                      </c:pt>
                      <c:pt idx="91">
                        <c:v>44135</c:v>
                      </c:pt>
                      <c:pt idx="92">
                        <c:v>44136</c:v>
                      </c:pt>
                      <c:pt idx="93">
                        <c:v>44137</c:v>
                      </c:pt>
                      <c:pt idx="94">
                        <c:v>44138</c:v>
                      </c:pt>
                      <c:pt idx="95">
                        <c:v>44139</c:v>
                      </c:pt>
                      <c:pt idx="96">
                        <c:v>44140</c:v>
                      </c:pt>
                      <c:pt idx="97">
                        <c:v>44141</c:v>
                      </c:pt>
                      <c:pt idx="98">
                        <c:v>44142</c:v>
                      </c:pt>
                      <c:pt idx="99">
                        <c:v>44143</c:v>
                      </c:pt>
                      <c:pt idx="100">
                        <c:v>44144</c:v>
                      </c:pt>
                      <c:pt idx="101">
                        <c:v>44145</c:v>
                      </c:pt>
                      <c:pt idx="102">
                        <c:v>44146</c:v>
                      </c:pt>
                      <c:pt idx="103">
                        <c:v>44147</c:v>
                      </c:pt>
                      <c:pt idx="104">
                        <c:v>44148</c:v>
                      </c:pt>
                      <c:pt idx="105">
                        <c:v>44149</c:v>
                      </c:pt>
                      <c:pt idx="106">
                        <c:v>44150</c:v>
                      </c:pt>
                      <c:pt idx="107">
                        <c:v>44151</c:v>
                      </c:pt>
                      <c:pt idx="108">
                        <c:v>44152</c:v>
                      </c:pt>
                      <c:pt idx="109">
                        <c:v>44153</c:v>
                      </c:pt>
                      <c:pt idx="110">
                        <c:v>44154</c:v>
                      </c:pt>
                      <c:pt idx="111">
                        <c:v>44155</c:v>
                      </c:pt>
                      <c:pt idx="112">
                        <c:v>44156</c:v>
                      </c:pt>
                      <c:pt idx="113">
                        <c:v>44157</c:v>
                      </c:pt>
                      <c:pt idx="114">
                        <c:v>44158</c:v>
                      </c:pt>
                      <c:pt idx="115">
                        <c:v>44159</c:v>
                      </c:pt>
                      <c:pt idx="116">
                        <c:v>44160</c:v>
                      </c:pt>
                      <c:pt idx="117">
                        <c:v>44161</c:v>
                      </c:pt>
                      <c:pt idx="118">
                        <c:v>44162</c:v>
                      </c:pt>
                      <c:pt idx="119">
                        <c:v>44163</c:v>
                      </c:pt>
                      <c:pt idx="120">
                        <c:v>44164</c:v>
                      </c:pt>
                      <c:pt idx="121">
                        <c:v>44165</c:v>
                      </c:pt>
                      <c:pt idx="122">
                        <c:v>44166</c:v>
                      </c:pt>
                      <c:pt idx="123">
                        <c:v>44167</c:v>
                      </c:pt>
                      <c:pt idx="124">
                        <c:v>44168</c:v>
                      </c:pt>
                      <c:pt idx="125">
                        <c:v>44169</c:v>
                      </c:pt>
                      <c:pt idx="126">
                        <c:v>44170</c:v>
                      </c:pt>
                      <c:pt idx="127">
                        <c:v>44171</c:v>
                      </c:pt>
                      <c:pt idx="128">
                        <c:v>44172</c:v>
                      </c:pt>
                      <c:pt idx="129">
                        <c:v>44173</c:v>
                      </c:pt>
                      <c:pt idx="130">
                        <c:v>44174</c:v>
                      </c:pt>
                      <c:pt idx="131">
                        <c:v>44175</c:v>
                      </c:pt>
                      <c:pt idx="132">
                        <c:v>44176</c:v>
                      </c:pt>
                      <c:pt idx="133">
                        <c:v>44177</c:v>
                      </c:pt>
                      <c:pt idx="134">
                        <c:v>44178</c:v>
                      </c:pt>
                      <c:pt idx="135">
                        <c:v>44179</c:v>
                      </c:pt>
                      <c:pt idx="136">
                        <c:v>44180</c:v>
                      </c:pt>
                      <c:pt idx="137">
                        <c:v>44181</c:v>
                      </c:pt>
                      <c:pt idx="138">
                        <c:v>44182</c:v>
                      </c:pt>
                      <c:pt idx="139">
                        <c:v>44183</c:v>
                      </c:pt>
                      <c:pt idx="140">
                        <c:v>44184</c:v>
                      </c:pt>
                      <c:pt idx="141">
                        <c:v>44185</c:v>
                      </c:pt>
                      <c:pt idx="142">
                        <c:v>44186</c:v>
                      </c:pt>
                      <c:pt idx="143">
                        <c:v>44187</c:v>
                      </c:pt>
                      <c:pt idx="144">
                        <c:v>44188</c:v>
                      </c:pt>
                      <c:pt idx="145">
                        <c:v>44189</c:v>
                      </c:pt>
                      <c:pt idx="146">
                        <c:v>44190</c:v>
                      </c:pt>
                      <c:pt idx="147">
                        <c:v>44191</c:v>
                      </c:pt>
                      <c:pt idx="148">
                        <c:v>44192</c:v>
                      </c:pt>
                      <c:pt idx="149">
                        <c:v>44193</c:v>
                      </c:pt>
                      <c:pt idx="150">
                        <c:v>44194</c:v>
                      </c:pt>
                      <c:pt idx="151">
                        <c:v>44195</c:v>
                      </c:pt>
                      <c:pt idx="152">
                        <c:v>44196</c:v>
                      </c:pt>
                      <c:pt idx="153">
                        <c:v>44197</c:v>
                      </c:pt>
                      <c:pt idx="154">
                        <c:v>44198</c:v>
                      </c:pt>
                      <c:pt idx="155">
                        <c:v>44199</c:v>
                      </c:pt>
                      <c:pt idx="156">
                        <c:v>44200</c:v>
                      </c:pt>
                      <c:pt idx="157">
                        <c:v>44201</c:v>
                      </c:pt>
                      <c:pt idx="158">
                        <c:v>44202</c:v>
                      </c:pt>
                      <c:pt idx="159">
                        <c:v>44203</c:v>
                      </c:pt>
                      <c:pt idx="160">
                        <c:v>44204</c:v>
                      </c:pt>
                      <c:pt idx="161">
                        <c:v>44205</c:v>
                      </c:pt>
                      <c:pt idx="162">
                        <c:v>44206</c:v>
                      </c:pt>
                      <c:pt idx="163">
                        <c:v>44207</c:v>
                      </c:pt>
                      <c:pt idx="164">
                        <c:v>44208</c:v>
                      </c:pt>
                      <c:pt idx="165">
                        <c:v>44209</c:v>
                      </c:pt>
                      <c:pt idx="166">
                        <c:v>44210</c:v>
                      </c:pt>
                      <c:pt idx="167">
                        <c:v>44211</c:v>
                      </c:pt>
                      <c:pt idx="168">
                        <c:v>44212</c:v>
                      </c:pt>
                      <c:pt idx="169">
                        <c:v>44213</c:v>
                      </c:pt>
                      <c:pt idx="170">
                        <c:v>44214</c:v>
                      </c:pt>
                      <c:pt idx="171">
                        <c:v>44215</c:v>
                      </c:pt>
                      <c:pt idx="172">
                        <c:v>44216</c:v>
                      </c:pt>
                      <c:pt idx="173">
                        <c:v>44217</c:v>
                      </c:pt>
                      <c:pt idx="174">
                        <c:v>44218</c:v>
                      </c:pt>
                      <c:pt idx="175">
                        <c:v>44219</c:v>
                      </c:pt>
                      <c:pt idx="176">
                        <c:v>44220</c:v>
                      </c:pt>
                      <c:pt idx="177">
                        <c:v>44221</c:v>
                      </c:pt>
                      <c:pt idx="178">
                        <c:v>44222</c:v>
                      </c:pt>
                      <c:pt idx="179">
                        <c:v>44223</c:v>
                      </c:pt>
                      <c:pt idx="180">
                        <c:v>44224</c:v>
                      </c:pt>
                      <c:pt idx="181">
                        <c:v>44225</c:v>
                      </c:pt>
                      <c:pt idx="182">
                        <c:v>44226</c:v>
                      </c:pt>
                      <c:pt idx="183">
                        <c:v>44227</c:v>
                      </c:pt>
                      <c:pt idx="184">
                        <c:v>44228</c:v>
                      </c:pt>
                      <c:pt idx="185">
                        <c:v>44229</c:v>
                      </c:pt>
                      <c:pt idx="186">
                        <c:v>44230</c:v>
                      </c:pt>
                      <c:pt idx="187">
                        <c:v>44231</c:v>
                      </c:pt>
                      <c:pt idx="188">
                        <c:v>44232</c:v>
                      </c:pt>
                      <c:pt idx="189">
                        <c:v>44233</c:v>
                      </c:pt>
                      <c:pt idx="190">
                        <c:v>44234</c:v>
                      </c:pt>
                      <c:pt idx="191">
                        <c:v>44235</c:v>
                      </c:pt>
                      <c:pt idx="192">
                        <c:v>44236</c:v>
                      </c:pt>
                      <c:pt idx="193">
                        <c:v>44237</c:v>
                      </c:pt>
                      <c:pt idx="194">
                        <c:v>44238</c:v>
                      </c:pt>
                      <c:pt idx="195">
                        <c:v>44239</c:v>
                      </c:pt>
                      <c:pt idx="196">
                        <c:v>44240</c:v>
                      </c:pt>
                      <c:pt idx="197">
                        <c:v>44241</c:v>
                      </c:pt>
                      <c:pt idx="198">
                        <c:v>44242</c:v>
                      </c:pt>
                      <c:pt idx="199">
                        <c:v>44243</c:v>
                      </c:pt>
                      <c:pt idx="200">
                        <c:v>44244</c:v>
                      </c:pt>
                      <c:pt idx="201">
                        <c:v>44245</c:v>
                      </c:pt>
                      <c:pt idx="202">
                        <c:v>44246</c:v>
                      </c:pt>
                      <c:pt idx="203">
                        <c:v>44247</c:v>
                      </c:pt>
                      <c:pt idx="204">
                        <c:v>44248</c:v>
                      </c:pt>
                      <c:pt idx="205">
                        <c:v>44249</c:v>
                      </c:pt>
                      <c:pt idx="206">
                        <c:v>44250</c:v>
                      </c:pt>
                      <c:pt idx="207">
                        <c:v>44251</c:v>
                      </c:pt>
                      <c:pt idx="208">
                        <c:v>44252</c:v>
                      </c:pt>
                      <c:pt idx="209">
                        <c:v>44253</c:v>
                      </c:pt>
                      <c:pt idx="210">
                        <c:v>44254</c:v>
                      </c:pt>
                      <c:pt idx="211">
                        <c:v>44255</c:v>
                      </c:pt>
                      <c:pt idx="212">
                        <c:v>44256</c:v>
                      </c:pt>
                      <c:pt idx="213">
                        <c:v>44257</c:v>
                      </c:pt>
                      <c:pt idx="214">
                        <c:v>44258</c:v>
                      </c:pt>
                      <c:pt idx="215">
                        <c:v>44259</c:v>
                      </c:pt>
                      <c:pt idx="216">
                        <c:v>44260</c:v>
                      </c:pt>
                      <c:pt idx="217">
                        <c:v>44261</c:v>
                      </c:pt>
                      <c:pt idx="218">
                        <c:v>44262</c:v>
                      </c:pt>
                      <c:pt idx="219">
                        <c:v>44263</c:v>
                      </c:pt>
                      <c:pt idx="220">
                        <c:v>44264</c:v>
                      </c:pt>
                      <c:pt idx="221">
                        <c:v>44265</c:v>
                      </c:pt>
                      <c:pt idx="222">
                        <c:v>44266</c:v>
                      </c:pt>
                      <c:pt idx="223">
                        <c:v>44267</c:v>
                      </c:pt>
                      <c:pt idx="224">
                        <c:v>44268</c:v>
                      </c:pt>
                      <c:pt idx="225">
                        <c:v>44269</c:v>
                      </c:pt>
                      <c:pt idx="226">
                        <c:v>44270</c:v>
                      </c:pt>
                      <c:pt idx="227">
                        <c:v>44271</c:v>
                      </c:pt>
                      <c:pt idx="228">
                        <c:v>44272</c:v>
                      </c:pt>
                      <c:pt idx="229">
                        <c:v>44273</c:v>
                      </c:pt>
                      <c:pt idx="230">
                        <c:v>44274</c:v>
                      </c:pt>
                      <c:pt idx="231">
                        <c:v>44275</c:v>
                      </c:pt>
                      <c:pt idx="232">
                        <c:v>44276</c:v>
                      </c:pt>
                      <c:pt idx="233">
                        <c:v>44277</c:v>
                      </c:pt>
                      <c:pt idx="234">
                        <c:v>44278</c:v>
                      </c:pt>
                      <c:pt idx="235">
                        <c:v>44279</c:v>
                      </c:pt>
                      <c:pt idx="236">
                        <c:v>44280</c:v>
                      </c:pt>
                      <c:pt idx="237">
                        <c:v>44281</c:v>
                      </c:pt>
                      <c:pt idx="238">
                        <c:v>44282</c:v>
                      </c:pt>
                      <c:pt idx="239">
                        <c:v>44283</c:v>
                      </c:pt>
                      <c:pt idx="240">
                        <c:v>44284</c:v>
                      </c:pt>
                      <c:pt idx="241">
                        <c:v>44285</c:v>
                      </c:pt>
                      <c:pt idx="242">
                        <c:v>44286</c:v>
                      </c:pt>
                      <c:pt idx="243">
                        <c:v>44287</c:v>
                      </c:pt>
                      <c:pt idx="244">
                        <c:v>44288</c:v>
                      </c:pt>
                      <c:pt idx="245">
                        <c:v>44289</c:v>
                      </c:pt>
                      <c:pt idx="246">
                        <c:v>44290</c:v>
                      </c:pt>
                      <c:pt idx="247">
                        <c:v>44291</c:v>
                      </c:pt>
                      <c:pt idx="248">
                        <c:v>44292</c:v>
                      </c:pt>
                      <c:pt idx="249">
                        <c:v>44293</c:v>
                      </c:pt>
                      <c:pt idx="250">
                        <c:v>44294</c:v>
                      </c:pt>
                      <c:pt idx="251">
                        <c:v>44295</c:v>
                      </c:pt>
                      <c:pt idx="252">
                        <c:v>44296</c:v>
                      </c:pt>
                      <c:pt idx="253">
                        <c:v>44297</c:v>
                      </c:pt>
                      <c:pt idx="254">
                        <c:v>44298</c:v>
                      </c:pt>
                      <c:pt idx="255">
                        <c:v>44299</c:v>
                      </c:pt>
                      <c:pt idx="256">
                        <c:v>44300</c:v>
                      </c:pt>
                      <c:pt idx="257">
                        <c:v>44301</c:v>
                      </c:pt>
                      <c:pt idx="258">
                        <c:v>44302</c:v>
                      </c:pt>
                      <c:pt idx="259">
                        <c:v>44303</c:v>
                      </c:pt>
                      <c:pt idx="260">
                        <c:v>44304</c:v>
                      </c:pt>
                      <c:pt idx="261">
                        <c:v>44305</c:v>
                      </c:pt>
                      <c:pt idx="262">
                        <c:v>44306</c:v>
                      </c:pt>
                      <c:pt idx="263">
                        <c:v>44307</c:v>
                      </c:pt>
                      <c:pt idx="264">
                        <c:v>44308</c:v>
                      </c:pt>
                      <c:pt idx="265">
                        <c:v>44309</c:v>
                      </c:pt>
                      <c:pt idx="266">
                        <c:v>44310</c:v>
                      </c:pt>
                      <c:pt idx="267">
                        <c:v>44311</c:v>
                      </c:pt>
                      <c:pt idx="268">
                        <c:v>44312</c:v>
                      </c:pt>
                      <c:pt idx="269">
                        <c:v>44313</c:v>
                      </c:pt>
                      <c:pt idx="270">
                        <c:v>44314</c:v>
                      </c:pt>
                      <c:pt idx="271">
                        <c:v>44315</c:v>
                      </c:pt>
                      <c:pt idx="272">
                        <c:v>44316</c:v>
                      </c:pt>
                      <c:pt idx="273">
                        <c:v>44317</c:v>
                      </c:pt>
                      <c:pt idx="274">
                        <c:v>44318</c:v>
                      </c:pt>
                      <c:pt idx="275">
                        <c:v>44319</c:v>
                      </c:pt>
                      <c:pt idx="276">
                        <c:v>44320</c:v>
                      </c:pt>
                      <c:pt idx="277">
                        <c:v>44321</c:v>
                      </c:pt>
                      <c:pt idx="278">
                        <c:v>44322</c:v>
                      </c:pt>
                      <c:pt idx="279">
                        <c:v>44323</c:v>
                      </c:pt>
                      <c:pt idx="280">
                        <c:v>44324</c:v>
                      </c:pt>
                      <c:pt idx="281">
                        <c:v>44325</c:v>
                      </c:pt>
                      <c:pt idx="282">
                        <c:v>44326</c:v>
                      </c:pt>
                      <c:pt idx="283">
                        <c:v>44327</c:v>
                      </c:pt>
                      <c:pt idx="284">
                        <c:v>44328</c:v>
                      </c:pt>
                      <c:pt idx="285">
                        <c:v>44329</c:v>
                      </c:pt>
                      <c:pt idx="286">
                        <c:v>44330</c:v>
                      </c:pt>
                      <c:pt idx="287">
                        <c:v>44331</c:v>
                      </c:pt>
                      <c:pt idx="288">
                        <c:v>44332</c:v>
                      </c:pt>
                      <c:pt idx="289">
                        <c:v>44333</c:v>
                      </c:pt>
                      <c:pt idx="290">
                        <c:v>44334</c:v>
                      </c:pt>
                      <c:pt idx="291">
                        <c:v>44335</c:v>
                      </c:pt>
                      <c:pt idx="292">
                        <c:v>44336</c:v>
                      </c:pt>
                      <c:pt idx="293">
                        <c:v>44337</c:v>
                      </c:pt>
                      <c:pt idx="294">
                        <c:v>44338</c:v>
                      </c:pt>
                      <c:pt idx="295">
                        <c:v>44339</c:v>
                      </c:pt>
                      <c:pt idx="296">
                        <c:v>44340</c:v>
                      </c:pt>
                      <c:pt idx="297">
                        <c:v>44341</c:v>
                      </c:pt>
                      <c:pt idx="298">
                        <c:v>44342</c:v>
                      </c:pt>
                      <c:pt idx="299">
                        <c:v>44343</c:v>
                      </c:pt>
                      <c:pt idx="300">
                        <c:v>44344</c:v>
                      </c:pt>
                      <c:pt idx="301">
                        <c:v>44345</c:v>
                      </c:pt>
                      <c:pt idx="302">
                        <c:v>44346</c:v>
                      </c:pt>
                      <c:pt idx="303">
                        <c:v>44347</c:v>
                      </c:pt>
                      <c:pt idx="304">
                        <c:v>44348</c:v>
                      </c:pt>
                      <c:pt idx="305">
                        <c:v>44349</c:v>
                      </c:pt>
                      <c:pt idx="306">
                        <c:v>44350</c:v>
                      </c:pt>
                      <c:pt idx="307">
                        <c:v>44351</c:v>
                      </c:pt>
                      <c:pt idx="308">
                        <c:v>44352</c:v>
                      </c:pt>
                      <c:pt idx="309">
                        <c:v>44353</c:v>
                      </c:pt>
                      <c:pt idx="310">
                        <c:v>44354</c:v>
                      </c:pt>
                      <c:pt idx="311">
                        <c:v>44355</c:v>
                      </c:pt>
                      <c:pt idx="312">
                        <c:v>44356</c:v>
                      </c:pt>
                      <c:pt idx="313">
                        <c:v>44357</c:v>
                      </c:pt>
                      <c:pt idx="314">
                        <c:v>44358</c:v>
                      </c:pt>
                      <c:pt idx="315">
                        <c:v>44359</c:v>
                      </c:pt>
                      <c:pt idx="316">
                        <c:v>44360</c:v>
                      </c:pt>
                      <c:pt idx="317">
                        <c:v>44361</c:v>
                      </c:pt>
                      <c:pt idx="318">
                        <c:v>44362</c:v>
                      </c:pt>
                      <c:pt idx="319">
                        <c:v>44363</c:v>
                      </c:pt>
                      <c:pt idx="320">
                        <c:v>44364</c:v>
                      </c:pt>
                      <c:pt idx="321">
                        <c:v>44365</c:v>
                      </c:pt>
                      <c:pt idx="322">
                        <c:v>44366</c:v>
                      </c:pt>
                      <c:pt idx="323">
                        <c:v>44367</c:v>
                      </c:pt>
                      <c:pt idx="324">
                        <c:v>44368</c:v>
                      </c:pt>
                      <c:pt idx="325">
                        <c:v>44369</c:v>
                      </c:pt>
                      <c:pt idx="326">
                        <c:v>44370</c:v>
                      </c:pt>
                      <c:pt idx="327">
                        <c:v>44371</c:v>
                      </c:pt>
                      <c:pt idx="328">
                        <c:v>44372</c:v>
                      </c:pt>
                      <c:pt idx="329">
                        <c:v>44373</c:v>
                      </c:pt>
                      <c:pt idx="330">
                        <c:v>44374</c:v>
                      </c:pt>
                      <c:pt idx="331">
                        <c:v>44375</c:v>
                      </c:pt>
                      <c:pt idx="332">
                        <c:v>44376</c:v>
                      </c:pt>
                      <c:pt idx="333">
                        <c:v>44377</c:v>
                      </c:pt>
                      <c:pt idx="334">
                        <c:v>44378</c:v>
                      </c:pt>
                      <c:pt idx="335">
                        <c:v>44379</c:v>
                      </c:pt>
                      <c:pt idx="336">
                        <c:v>44380</c:v>
                      </c:pt>
                      <c:pt idx="337">
                        <c:v>44381</c:v>
                      </c:pt>
                      <c:pt idx="338">
                        <c:v>44382</c:v>
                      </c:pt>
                      <c:pt idx="339">
                        <c:v>44383</c:v>
                      </c:pt>
                      <c:pt idx="340">
                        <c:v>44384</c:v>
                      </c:pt>
                      <c:pt idx="341">
                        <c:v>44385</c:v>
                      </c:pt>
                      <c:pt idx="342">
                        <c:v>44386</c:v>
                      </c:pt>
                      <c:pt idx="343">
                        <c:v>44387</c:v>
                      </c:pt>
                      <c:pt idx="344">
                        <c:v>44388</c:v>
                      </c:pt>
                      <c:pt idx="345">
                        <c:v>44389</c:v>
                      </c:pt>
                      <c:pt idx="346">
                        <c:v>44390</c:v>
                      </c:pt>
                      <c:pt idx="347">
                        <c:v>44391</c:v>
                      </c:pt>
                      <c:pt idx="348">
                        <c:v>44392</c:v>
                      </c:pt>
                      <c:pt idx="349">
                        <c:v>44393</c:v>
                      </c:pt>
                      <c:pt idx="350">
                        <c:v>44394</c:v>
                      </c:pt>
                      <c:pt idx="351">
                        <c:v>44395</c:v>
                      </c:pt>
                      <c:pt idx="352">
                        <c:v>44396</c:v>
                      </c:pt>
                      <c:pt idx="353">
                        <c:v>44397</c:v>
                      </c:pt>
                      <c:pt idx="354">
                        <c:v>44398</c:v>
                      </c:pt>
                      <c:pt idx="355">
                        <c:v>44399</c:v>
                      </c:pt>
                      <c:pt idx="356">
                        <c:v>44400</c:v>
                      </c:pt>
                      <c:pt idx="357">
                        <c:v>44401</c:v>
                      </c:pt>
                      <c:pt idx="358">
                        <c:v>44402</c:v>
                      </c:pt>
                      <c:pt idx="359">
                        <c:v>44403</c:v>
                      </c:pt>
                      <c:pt idx="360">
                        <c:v>44404</c:v>
                      </c:pt>
                      <c:pt idx="361">
                        <c:v>44405</c:v>
                      </c:pt>
                      <c:pt idx="362">
                        <c:v>44406</c:v>
                      </c:pt>
                      <c:pt idx="363">
                        <c:v>44407</c:v>
                      </c:pt>
                      <c:pt idx="364">
                        <c:v>44408</c:v>
                      </c:pt>
                      <c:pt idx="365">
                        <c:v>44409</c:v>
                      </c:pt>
                      <c:pt idx="366">
                        <c:v>44410</c:v>
                      </c:pt>
                      <c:pt idx="367">
                        <c:v>44411</c:v>
                      </c:pt>
                      <c:pt idx="368">
                        <c:v>44412</c:v>
                      </c:pt>
                      <c:pt idx="369">
                        <c:v>44413</c:v>
                      </c:pt>
                      <c:pt idx="370">
                        <c:v>44414</c:v>
                      </c:pt>
                      <c:pt idx="371">
                        <c:v>44415</c:v>
                      </c:pt>
                      <c:pt idx="372">
                        <c:v>44416</c:v>
                      </c:pt>
                      <c:pt idx="373">
                        <c:v>44417</c:v>
                      </c:pt>
                      <c:pt idx="374">
                        <c:v>44418</c:v>
                      </c:pt>
                      <c:pt idx="375">
                        <c:v>44419</c:v>
                      </c:pt>
                      <c:pt idx="376">
                        <c:v>44420</c:v>
                      </c:pt>
                      <c:pt idx="377">
                        <c:v>44421</c:v>
                      </c:pt>
                      <c:pt idx="378">
                        <c:v>44422</c:v>
                      </c:pt>
                      <c:pt idx="379">
                        <c:v>44423</c:v>
                      </c:pt>
                      <c:pt idx="380">
                        <c:v>44424</c:v>
                      </c:pt>
                      <c:pt idx="381">
                        <c:v>44425</c:v>
                      </c:pt>
                      <c:pt idx="382">
                        <c:v>44426</c:v>
                      </c:pt>
                      <c:pt idx="383">
                        <c:v>44427</c:v>
                      </c:pt>
                      <c:pt idx="384">
                        <c:v>44428</c:v>
                      </c:pt>
                      <c:pt idx="385">
                        <c:v>44429</c:v>
                      </c:pt>
                      <c:pt idx="386">
                        <c:v>44430</c:v>
                      </c:pt>
                      <c:pt idx="387">
                        <c:v>44431</c:v>
                      </c:pt>
                      <c:pt idx="388">
                        <c:v>44432</c:v>
                      </c:pt>
                      <c:pt idx="389">
                        <c:v>44433</c:v>
                      </c:pt>
                      <c:pt idx="390">
                        <c:v>44434</c:v>
                      </c:pt>
                      <c:pt idx="391">
                        <c:v>44435</c:v>
                      </c:pt>
                      <c:pt idx="392">
                        <c:v>44436</c:v>
                      </c:pt>
                      <c:pt idx="393">
                        <c:v>44437</c:v>
                      </c:pt>
                      <c:pt idx="394">
                        <c:v>44438</c:v>
                      </c:pt>
                      <c:pt idx="395">
                        <c:v>44439</c:v>
                      </c:pt>
                      <c:pt idx="396">
                        <c:v>44440</c:v>
                      </c:pt>
                      <c:pt idx="397">
                        <c:v>44441</c:v>
                      </c:pt>
                      <c:pt idx="398">
                        <c:v>44442</c:v>
                      </c:pt>
                      <c:pt idx="399">
                        <c:v>44443</c:v>
                      </c:pt>
                      <c:pt idx="400">
                        <c:v>44444</c:v>
                      </c:pt>
                      <c:pt idx="401">
                        <c:v>44445</c:v>
                      </c:pt>
                      <c:pt idx="402">
                        <c:v>44446</c:v>
                      </c:pt>
                      <c:pt idx="403">
                        <c:v>44447</c:v>
                      </c:pt>
                      <c:pt idx="404">
                        <c:v>44448</c:v>
                      </c:pt>
                      <c:pt idx="405">
                        <c:v>44449</c:v>
                      </c:pt>
                      <c:pt idx="406">
                        <c:v>44450</c:v>
                      </c:pt>
                      <c:pt idx="407">
                        <c:v>44451</c:v>
                      </c:pt>
                      <c:pt idx="408">
                        <c:v>44452</c:v>
                      </c:pt>
                      <c:pt idx="409">
                        <c:v>44453</c:v>
                      </c:pt>
                      <c:pt idx="410">
                        <c:v>44454</c:v>
                      </c:pt>
                      <c:pt idx="411">
                        <c:v>44455</c:v>
                      </c:pt>
                      <c:pt idx="412">
                        <c:v>44456</c:v>
                      </c:pt>
                      <c:pt idx="413">
                        <c:v>44457</c:v>
                      </c:pt>
                      <c:pt idx="414">
                        <c:v>44458</c:v>
                      </c:pt>
                      <c:pt idx="415">
                        <c:v>44459</c:v>
                      </c:pt>
                      <c:pt idx="416">
                        <c:v>44460</c:v>
                      </c:pt>
                      <c:pt idx="417">
                        <c:v>44461</c:v>
                      </c:pt>
                      <c:pt idx="418">
                        <c:v>44462</c:v>
                      </c:pt>
                      <c:pt idx="419">
                        <c:v>44463</c:v>
                      </c:pt>
                      <c:pt idx="420">
                        <c:v>44464</c:v>
                      </c:pt>
                      <c:pt idx="421">
                        <c:v>44465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12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lavoro'!$H$2:$H$578</c:f>
              <c:numCache>
                <c:formatCode>General</c:formatCode>
                <c:ptCount val="424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  <c:pt idx="317">
                  <c:v>358</c:v>
                </c:pt>
                <c:pt idx="318">
                  <c:v>343</c:v>
                </c:pt>
                <c:pt idx="319">
                  <c:v>328</c:v>
                </c:pt>
                <c:pt idx="320">
                  <c:v>318</c:v>
                </c:pt>
                <c:pt idx="321">
                  <c:v>289</c:v>
                </c:pt>
                <c:pt idx="322">
                  <c:v>268</c:v>
                </c:pt>
                <c:pt idx="323">
                  <c:v>265</c:v>
                </c:pt>
                <c:pt idx="324">
                  <c:v>262</c:v>
                </c:pt>
                <c:pt idx="325">
                  <c:v>251</c:v>
                </c:pt>
                <c:pt idx="326">
                  <c:v>231</c:v>
                </c:pt>
                <c:pt idx="327">
                  <c:v>212</c:v>
                </c:pt>
                <c:pt idx="328">
                  <c:v>198</c:v>
                </c:pt>
                <c:pt idx="329">
                  <c:v>186</c:v>
                </c:pt>
                <c:pt idx="330">
                  <c:v>185</c:v>
                </c:pt>
                <c:pt idx="331">
                  <c:v>195</c:v>
                </c:pt>
                <c:pt idx="332">
                  <c:v>186</c:v>
                </c:pt>
                <c:pt idx="333">
                  <c:v>175</c:v>
                </c:pt>
                <c:pt idx="334">
                  <c:v>169</c:v>
                </c:pt>
                <c:pt idx="335">
                  <c:v>173</c:v>
                </c:pt>
                <c:pt idx="336">
                  <c:v>162</c:v>
                </c:pt>
                <c:pt idx="337">
                  <c:v>158</c:v>
                </c:pt>
                <c:pt idx="338">
                  <c:v>157</c:v>
                </c:pt>
                <c:pt idx="339">
                  <c:v>155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149</c:v>
                </c:pt>
                <c:pt idx="344">
                  <c:v>146</c:v>
                </c:pt>
                <c:pt idx="345">
                  <c:v>158</c:v>
                </c:pt>
                <c:pt idx="346">
                  <c:v>159</c:v>
                </c:pt>
                <c:pt idx="347">
                  <c:v>157</c:v>
                </c:pt>
                <c:pt idx="348">
                  <c:v>161</c:v>
                </c:pt>
                <c:pt idx="349">
                  <c:v>167</c:v>
                </c:pt>
                <c:pt idx="350">
                  <c:v>166</c:v>
                </c:pt>
                <c:pt idx="351">
                  <c:v>170</c:v>
                </c:pt>
                <c:pt idx="352">
                  <c:v>176</c:v>
                </c:pt>
                <c:pt idx="353">
                  <c:v>177</c:v>
                </c:pt>
                <c:pt idx="354">
                  <c:v>185</c:v>
                </c:pt>
                <c:pt idx="355">
                  <c:v>180</c:v>
                </c:pt>
                <c:pt idx="356">
                  <c:v>193</c:v>
                </c:pt>
                <c:pt idx="357">
                  <c:v>209</c:v>
                </c:pt>
                <c:pt idx="358">
                  <c:v>221</c:v>
                </c:pt>
                <c:pt idx="359">
                  <c:v>244</c:v>
                </c:pt>
                <c:pt idx="360">
                  <c:v>264</c:v>
                </c:pt>
                <c:pt idx="361">
                  <c:v>289</c:v>
                </c:pt>
                <c:pt idx="362">
                  <c:v>296</c:v>
                </c:pt>
                <c:pt idx="363">
                  <c:v>298</c:v>
                </c:pt>
                <c:pt idx="364">
                  <c:v>306</c:v>
                </c:pt>
                <c:pt idx="365">
                  <c:v>328</c:v>
                </c:pt>
                <c:pt idx="366">
                  <c:v>354</c:v>
                </c:pt>
                <c:pt idx="367">
                  <c:v>370</c:v>
                </c:pt>
                <c:pt idx="368">
                  <c:v>387</c:v>
                </c:pt>
                <c:pt idx="369">
                  <c:v>402</c:v>
                </c:pt>
                <c:pt idx="370">
                  <c:v>417</c:v>
                </c:pt>
                <c:pt idx="371">
                  <c:v>441</c:v>
                </c:pt>
                <c:pt idx="372">
                  <c:v>472</c:v>
                </c:pt>
                <c:pt idx="373">
                  <c:v>494</c:v>
                </c:pt>
                <c:pt idx="374">
                  <c:v>498</c:v>
                </c:pt>
                <c:pt idx="375">
                  <c:v>518</c:v>
                </c:pt>
                <c:pt idx="376">
                  <c:v>532</c:v>
                </c:pt>
                <c:pt idx="377">
                  <c:v>564</c:v>
                </c:pt>
                <c:pt idx="378">
                  <c:v>596</c:v>
                </c:pt>
                <c:pt idx="379">
                  <c:v>606</c:v>
                </c:pt>
                <c:pt idx="380">
                  <c:v>654</c:v>
                </c:pt>
                <c:pt idx="381">
                  <c:v>684</c:v>
                </c:pt>
                <c:pt idx="382">
                  <c:v>701</c:v>
                </c:pt>
                <c:pt idx="383">
                  <c:v>724</c:v>
                </c:pt>
                <c:pt idx="384">
                  <c:v>746</c:v>
                </c:pt>
                <c:pt idx="385">
                  <c:v>761</c:v>
                </c:pt>
                <c:pt idx="386">
                  <c:v>788</c:v>
                </c:pt>
                <c:pt idx="387">
                  <c:v>817</c:v>
                </c:pt>
                <c:pt idx="388">
                  <c:v>842</c:v>
                </c:pt>
                <c:pt idx="389">
                  <c:v>853</c:v>
                </c:pt>
                <c:pt idx="390">
                  <c:v>855</c:v>
                </c:pt>
                <c:pt idx="391">
                  <c:v>881</c:v>
                </c:pt>
                <c:pt idx="392">
                  <c:v>902</c:v>
                </c:pt>
                <c:pt idx="393">
                  <c:v>914</c:v>
                </c:pt>
                <c:pt idx="394">
                  <c:v>947</c:v>
                </c:pt>
                <c:pt idx="395">
                  <c:v>941</c:v>
                </c:pt>
                <c:pt idx="396">
                  <c:v>950</c:v>
                </c:pt>
                <c:pt idx="397">
                  <c:v>967</c:v>
                </c:pt>
                <c:pt idx="398">
                  <c:v>957</c:v>
                </c:pt>
                <c:pt idx="399">
                  <c:v>965</c:v>
                </c:pt>
                <c:pt idx="400">
                  <c:v>965</c:v>
                </c:pt>
                <c:pt idx="401">
                  <c:v>975</c:v>
                </c:pt>
                <c:pt idx="402">
                  <c:v>966</c:v>
                </c:pt>
                <c:pt idx="403">
                  <c:v>939</c:v>
                </c:pt>
                <c:pt idx="404">
                  <c:v>926</c:v>
                </c:pt>
                <c:pt idx="405">
                  <c:v>901</c:v>
                </c:pt>
                <c:pt idx="406">
                  <c:v>907</c:v>
                </c:pt>
                <c:pt idx="407">
                  <c:v>892</c:v>
                </c:pt>
                <c:pt idx="408">
                  <c:v>895</c:v>
                </c:pt>
                <c:pt idx="409">
                  <c:v>871</c:v>
                </c:pt>
                <c:pt idx="410">
                  <c:v>830</c:v>
                </c:pt>
                <c:pt idx="411">
                  <c:v>796</c:v>
                </c:pt>
                <c:pt idx="412">
                  <c:v>795</c:v>
                </c:pt>
                <c:pt idx="413">
                  <c:v>766</c:v>
                </c:pt>
                <c:pt idx="414">
                  <c:v>758</c:v>
                </c:pt>
                <c:pt idx="415">
                  <c:v>756</c:v>
                </c:pt>
                <c:pt idx="416">
                  <c:v>736</c:v>
                </c:pt>
                <c:pt idx="417">
                  <c:v>696</c:v>
                </c:pt>
                <c:pt idx="418">
                  <c:v>656</c:v>
                </c:pt>
                <c:pt idx="419">
                  <c:v>623</c:v>
                </c:pt>
                <c:pt idx="420">
                  <c:v>608</c:v>
                </c:pt>
                <c:pt idx="421">
                  <c:v>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lavoro'!$M$2:$M$578</c:f>
              <c:numCache>
                <c:formatCode>General</c:formatCode>
                <c:ptCount val="424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  <c:pt idx="394">
                  <c:v>27542</c:v>
                </c:pt>
                <c:pt idx="395">
                  <c:v>27502</c:v>
                </c:pt>
                <c:pt idx="396">
                  <c:v>27350</c:v>
                </c:pt>
                <c:pt idx="397">
                  <c:v>27158</c:v>
                </c:pt>
                <c:pt idx="398">
                  <c:v>27173</c:v>
                </c:pt>
                <c:pt idx="399">
                  <c:v>27320</c:v>
                </c:pt>
                <c:pt idx="400">
                  <c:v>27497</c:v>
                </c:pt>
                <c:pt idx="401">
                  <c:v>27976</c:v>
                </c:pt>
                <c:pt idx="402">
                  <c:v>27581</c:v>
                </c:pt>
                <c:pt idx="403">
                  <c:v>27077</c:v>
                </c:pt>
                <c:pt idx="404">
                  <c:v>26263</c:v>
                </c:pt>
                <c:pt idx="405">
                  <c:v>25452</c:v>
                </c:pt>
                <c:pt idx="406">
                  <c:v>25348</c:v>
                </c:pt>
                <c:pt idx="407">
                  <c:v>25298</c:v>
                </c:pt>
                <c:pt idx="408">
                  <c:v>25119</c:v>
                </c:pt>
                <c:pt idx="409">
                  <c:v>24633</c:v>
                </c:pt>
                <c:pt idx="410">
                  <c:v>22786</c:v>
                </c:pt>
                <c:pt idx="411">
                  <c:v>21924</c:v>
                </c:pt>
                <c:pt idx="412">
                  <c:v>20982</c:v>
                </c:pt>
                <c:pt idx="413">
                  <c:v>19972</c:v>
                </c:pt>
                <c:pt idx="414">
                  <c:v>20278</c:v>
                </c:pt>
                <c:pt idx="415">
                  <c:v>20286</c:v>
                </c:pt>
                <c:pt idx="416">
                  <c:v>19703</c:v>
                </c:pt>
                <c:pt idx="417">
                  <c:v>18537</c:v>
                </c:pt>
                <c:pt idx="418">
                  <c:v>17760</c:v>
                </c:pt>
                <c:pt idx="419">
                  <c:v>16945</c:v>
                </c:pt>
                <c:pt idx="420">
                  <c:v>16659</c:v>
                </c:pt>
                <c:pt idx="421">
                  <c:v>16396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lavoro'!$H$2:$H$578</c:f>
              <c:numCache>
                <c:formatCode>General</c:formatCode>
                <c:ptCount val="424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  <c:pt idx="317">
                  <c:v>358</c:v>
                </c:pt>
                <c:pt idx="318">
                  <c:v>343</c:v>
                </c:pt>
                <c:pt idx="319">
                  <c:v>328</c:v>
                </c:pt>
                <c:pt idx="320">
                  <c:v>318</c:v>
                </c:pt>
                <c:pt idx="321">
                  <c:v>289</c:v>
                </c:pt>
                <c:pt idx="322">
                  <c:v>268</c:v>
                </c:pt>
                <c:pt idx="323">
                  <c:v>265</c:v>
                </c:pt>
                <c:pt idx="324">
                  <c:v>262</c:v>
                </c:pt>
                <c:pt idx="325">
                  <c:v>251</c:v>
                </c:pt>
                <c:pt idx="326">
                  <c:v>231</c:v>
                </c:pt>
                <c:pt idx="327">
                  <c:v>212</c:v>
                </c:pt>
                <c:pt idx="328">
                  <c:v>198</c:v>
                </c:pt>
                <c:pt idx="329">
                  <c:v>186</c:v>
                </c:pt>
                <c:pt idx="330">
                  <c:v>185</c:v>
                </c:pt>
                <c:pt idx="331">
                  <c:v>195</c:v>
                </c:pt>
                <c:pt idx="332">
                  <c:v>186</c:v>
                </c:pt>
                <c:pt idx="333">
                  <c:v>175</c:v>
                </c:pt>
                <c:pt idx="334">
                  <c:v>169</c:v>
                </c:pt>
                <c:pt idx="335">
                  <c:v>173</c:v>
                </c:pt>
                <c:pt idx="336">
                  <c:v>162</c:v>
                </c:pt>
                <c:pt idx="337">
                  <c:v>158</c:v>
                </c:pt>
                <c:pt idx="338">
                  <c:v>157</c:v>
                </c:pt>
                <c:pt idx="339">
                  <c:v>155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149</c:v>
                </c:pt>
                <c:pt idx="344">
                  <c:v>146</c:v>
                </c:pt>
                <c:pt idx="345">
                  <c:v>158</c:v>
                </c:pt>
                <c:pt idx="346">
                  <c:v>159</c:v>
                </c:pt>
                <c:pt idx="347">
                  <c:v>157</c:v>
                </c:pt>
                <c:pt idx="348">
                  <c:v>161</c:v>
                </c:pt>
                <c:pt idx="349">
                  <c:v>167</c:v>
                </c:pt>
                <c:pt idx="350">
                  <c:v>166</c:v>
                </c:pt>
                <c:pt idx="351">
                  <c:v>170</c:v>
                </c:pt>
                <c:pt idx="352">
                  <c:v>176</c:v>
                </c:pt>
                <c:pt idx="353">
                  <c:v>177</c:v>
                </c:pt>
                <c:pt idx="354">
                  <c:v>185</c:v>
                </c:pt>
                <c:pt idx="355">
                  <c:v>180</c:v>
                </c:pt>
                <c:pt idx="356">
                  <c:v>193</c:v>
                </c:pt>
                <c:pt idx="357">
                  <c:v>209</c:v>
                </c:pt>
                <c:pt idx="358">
                  <c:v>221</c:v>
                </c:pt>
                <c:pt idx="359">
                  <c:v>244</c:v>
                </c:pt>
                <c:pt idx="360">
                  <c:v>264</c:v>
                </c:pt>
                <c:pt idx="361">
                  <c:v>289</c:v>
                </c:pt>
                <c:pt idx="362">
                  <c:v>296</c:v>
                </c:pt>
                <c:pt idx="363">
                  <c:v>298</c:v>
                </c:pt>
                <c:pt idx="364">
                  <c:v>306</c:v>
                </c:pt>
                <c:pt idx="365">
                  <c:v>328</c:v>
                </c:pt>
                <c:pt idx="366">
                  <c:v>354</c:v>
                </c:pt>
                <c:pt idx="367">
                  <c:v>370</c:v>
                </c:pt>
                <c:pt idx="368">
                  <c:v>387</c:v>
                </c:pt>
                <c:pt idx="369">
                  <c:v>402</c:v>
                </c:pt>
                <c:pt idx="370">
                  <c:v>417</c:v>
                </c:pt>
                <c:pt idx="371">
                  <c:v>441</c:v>
                </c:pt>
                <c:pt idx="372">
                  <c:v>472</c:v>
                </c:pt>
                <c:pt idx="373">
                  <c:v>494</c:v>
                </c:pt>
                <c:pt idx="374">
                  <c:v>498</c:v>
                </c:pt>
                <c:pt idx="375">
                  <c:v>518</c:v>
                </c:pt>
                <c:pt idx="376">
                  <c:v>532</c:v>
                </c:pt>
                <c:pt idx="377">
                  <c:v>564</c:v>
                </c:pt>
                <c:pt idx="378">
                  <c:v>596</c:v>
                </c:pt>
                <c:pt idx="379">
                  <c:v>606</c:v>
                </c:pt>
                <c:pt idx="380">
                  <c:v>654</c:v>
                </c:pt>
                <c:pt idx="381">
                  <c:v>684</c:v>
                </c:pt>
                <c:pt idx="382">
                  <c:v>701</c:v>
                </c:pt>
                <c:pt idx="383">
                  <c:v>724</c:v>
                </c:pt>
                <c:pt idx="384">
                  <c:v>746</c:v>
                </c:pt>
                <c:pt idx="385">
                  <c:v>761</c:v>
                </c:pt>
                <c:pt idx="386">
                  <c:v>788</c:v>
                </c:pt>
                <c:pt idx="387">
                  <c:v>817</c:v>
                </c:pt>
                <c:pt idx="388">
                  <c:v>842</c:v>
                </c:pt>
                <c:pt idx="389">
                  <c:v>853</c:v>
                </c:pt>
                <c:pt idx="390">
                  <c:v>855</c:v>
                </c:pt>
                <c:pt idx="391">
                  <c:v>881</c:v>
                </c:pt>
                <c:pt idx="392">
                  <c:v>902</c:v>
                </c:pt>
                <c:pt idx="393">
                  <c:v>914</c:v>
                </c:pt>
                <c:pt idx="394">
                  <c:v>947</c:v>
                </c:pt>
                <c:pt idx="395">
                  <c:v>941</c:v>
                </c:pt>
                <c:pt idx="396">
                  <c:v>950</c:v>
                </c:pt>
                <c:pt idx="397">
                  <c:v>967</c:v>
                </c:pt>
                <c:pt idx="398">
                  <c:v>957</c:v>
                </c:pt>
                <c:pt idx="399">
                  <c:v>965</c:v>
                </c:pt>
                <c:pt idx="400">
                  <c:v>965</c:v>
                </c:pt>
                <c:pt idx="401">
                  <c:v>975</c:v>
                </c:pt>
                <c:pt idx="402">
                  <c:v>966</c:v>
                </c:pt>
                <c:pt idx="403">
                  <c:v>939</c:v>
                </c:pt>
                <c:pt idx="404">
                  <c:v>926</c:v>
                </c:pt>
                <c:pt idx="405">
                  <c:v>901</c:v>
                </c:pt>
                <c:pt idx="406">
                  <c:v>907</c:v>
                </c:pt>
                <c:pt idx="407">
                  <c:v>892</c:v>
                </c:pt>
                <c:pt idx="408">
                  <c:v>895</c:v>
                </c:pt>
                <c:pt idx="409">
                  <c:v>871</c:v>
                </c:pt>
                <c:pt idx="410">
                  <c:v>830</c:v>
                </c:pt>
                <c:pt idx="411">
                  <c:v>796</c:v>
                </c:pt>
                <c:pt idx="412">
                  <c:v>795</c:v>
                </c:pt>
                <c:pt idx="413">
                  <c:v>766</c:v>
                </c:pt>
                <c:pt idx="414">
                  <c:v>758</c:v>
                </c:pt>
                <c:pt idx="415">
                  <c:v>756</c:v>
                </c:pt>
                <c:pt idx="416">
                  <c:v>736</c:v>
                </c:pt>
                <c:pt idx="417">
                  <c:v>696</c:v>
                </c:pt>
                <c:pt idx="418">
                  <c:v>656</c:v>
                </c:pt>
                <c:pt idx="419">
                  <c:v>623</c:v>
                </c:pt>
                <c:pt idx="420">
                  <c:v>608</c:v>
                </c:pt>
                <c:pt idx="421">
                  <c:v>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lavoro'!$A$2:$A$578</c:f>
              <c:numCache>
                <c:formatCode>d/m;@</c:formatCode>
                <c:ptCount val="42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  <c:pt idx="388">
                  <c:v>44432</c:v>
                </c:pt>
                <c:pt idx="389">
                  <c:v>44433</c:v>
                </c:pt>
                <c:pt idx="390">
                  <c:v>44434</c:v>
                </c:pt>
                <c:pt idx="391">
                  <c:v>44435</c:v>
                </c:pt>
                <c:pt idx="392">
                  <c:v>44436</c:v>
                </c:pt>
                <c:pt idx="393">
                  <c:v>44437</c:v>
                </c:pt>
                <c:pt idx="394">
                  <c:v>44438</c:v>
                </c:pt>
                <c:pt idx="395">
                  <c:v>44439</c:v>
                </c:pt>
                <c:pt idx="396">
                  <c:v>44440</c:v>
                </c:pt>
                <c:pt idx="397">
                  <c:v>44441</c:v>
                </c:pt>
                <c:pt idx="398">
                  <c:v>44442</c:v>
                </c:pt>
                <c:pt idx="399">
                  <c:v>44443</c:v>
                </c:pt>
                <c:pt idx="400">
                  <c:v>44444</c:v>
                </c:pt>
                <c:pt idx="401">
                  <c:v>44445</c:v>
                </c:pt>
                <c:pt idx="402">
                  <c:v>44446</c:v>
                </c:pt>
                <c:pt idx="403">
                  <c:v>44447</c:v>
                </c:pt>
                <c:pt idx="404">
                  <c:v>44448</c:v>
                </c:pt>
                <c:pt idx="405">
                  <c:v>44449</c:v>
                </c:pt>
                <c:pt idx="406">
                  <c:v>44450</c:v>
                </c:pt>
                <c:pt idx="407">
                  <c:v>44451</c:v>
                </c:pt>
                <c:pt idx="408">
                  <c:v>44452</c:v>
                </c:pt>
                <c:pt idx="409">
                  <c:v>44453</c:v>
                </c:pt>
                <c:pt idx="410">
                  <c:v>44454</c:v>
                </c:pt>
                <c:pt idx="411">
                  <c:v>44455</c:v>
                </c:pt>
                <c:pt idx="412">
                  <c:v>44456</c:v>
                </c:pt>
                <c:pt idx="413">
                  <c:v>44457</c:v>
                </c:pt>
                <c:pt idx="414">
                  <c:v>44458</c:v>
                </c:pt>
                <c:pt idx="415">
                  <c:v>44459</c:v>
                </c:pt>
                <c:pt idx="416">
                  <c:v>44460</c:v>
                </c:pt>
                <c:pt idx="417">
                  <c:v>44461</c:v>
                </c:pt>
                <c:pt idx="418">
                  <c:v>44462</c:v>
                </c:pt>
                <c:pt idx="419">
                  <c:v>44463</c:v>
                </c:pt>
                <c:pt idx="420">
                  <c:v>44464</c:v>
                </c:pt>
                <c:pt idx="421">
                  <c:v>44465</c:v>
                </c:pt>
              </c:numCache>
            </c:numRef>
          </c:cat>
          <c:val>
            <c:numRef>
              <c:f>'Sicilia foglio di lavoro'!$M$2:$M$578</c:f>
              <c:numCache>
                <c:formatCode>General</c:formatCode>
                <c:ptCount val="424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  <c:pt idx="380">
                  <c:v>18079</c:v>
                </c:pt>
                <c:pt idx="381">
                  <c:v>19265</c:v>
                </c:pt>
                <c:pt idx="382">
                  <c:v>19016</c:v>
                </c:pt>
                <c:pt idx="383">
                  <c:v>19978</c:v>
                </c:pt>
                <c:pt idx="384">
                  <c:v>20519</c:v>
                </c:pt>
                <c:pt idx="385">
                  <c:v>21868</c:v>
                </c:pt>
                <c:pt idx="386">
                  <c:v>22672</c:v>
                </c:pt>
                <c:pt idx="387">
                  <c:v>23329</c:v>
                </c:pt>
                <c:pt idx="388">
                  <c:v>24105</c:v>
                </c:pt>
                <c:pt idx="389">
                  <c:v>24653</c:v>
                </c:pt>
                <c:pt idx="390">
                  <c:v>25255</c:v>
                </c:pt>
                <c:pt idx="391">
                  <c:v>25644</c:v>
                </c:pt>
                <c:pt idx="392">
                  <c:v>26027</c:v>
                </c:pt>
                <c:pt idx="393">
                  <c:v>26510</c:v>
                </c:pt>
                <c:pt idx="394">
                  <c:v>27542</c:v>
                </c:pt>
                <c:pt idx="395">
                  <c:v>27502</c:v>
                </c:pt>
                <c:pt idx="396">
                  <c:v>27350</c:v>
                </c:pt>
                <c:pt idx="397">
                  <c:v>27158</c:v>
                </c:pt>
                <c:pt idx="398">
                  <c:v>27173</c:v>
                </c:pt>
                <c:pt idx="399">
                  <c:v>27320</c:v>
                </c:pt>
                <c:pt idx="400">
                  <c:v>27497</c:v>
                </c:pt>
                <c:pt idx="401">
                  <c:v>27976</c:v>
                </c:pt>
                <c:pt idx="402">
                  <c:v>27581</c:v>
                </c:pt>
                <c:pt idx="403">
                  <c:v>27077</c:v>
                </c:pt>
                <c:pt idx="404">
                  <c:v>26263</c:v>
                </c:pt>
                <c:pt idx="405">
                  <c:v>25452</c:v>
                </c:pt>
                <c:pt idx="406">
                  <c:v>25348</c:v>
                </c:pt>
                <c:pt idx="407">
                  <c:v>25298</c:v>
                </c:pt>
                <c:pt idx="408">
                  <c:v>25119</c:v>
                </c:pt>
                <c:pt idx="409">
                  <c:v>24633</c:v>
                </c:pt>
                <c:pt idx="410">
                  <c:v>22786</c:v>
                </c:pt>
                <c:pt idx="411">
                  <c:v>21924</c:v>
                </c:pt>
                <c:pt idx="412">
                  <c:v>20982</c:v>
                </c:pt>
                <c:pt idx="413">
                  <c:v>19972</c:v>
                </c:pt>
                <c:pt idx="414">
                  <c:v>20278</c:v>
                </c:pt>
                <c:pt idx="415">
                  <c:v>20286</c:v>
                </c:pt>
                <c:pt idx="416">
                  <c:v>19703</c:v>
                </c:pt>
                <c:pt idx="417">
                  <c:v>18537</c:v>
                </c:pt>
                <c:pt idx="418">
                  <c:v>17760</c:v>
                </c:pt>
                <c:pt idx="419">
                  <c:v>16945</c:v>
                </c:pt>
                <c:pt idx="420">
                  <c:v>16659</c:v>
                </c:pt>
                <c:pt idx="421">
                  <c:v>16396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142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8853" cy="607146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296.522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17.003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980"/>
  <sheetViews>
    <sheetView showGridLines="0" workbookViewId="0">
      <pane ySplit="2" topLeftCell="A563" activePane="bottomLeft" state="frozen"/>
      <selection pane="bottomLeft" activeCell="M577" sqref="M577:N577"/>
    </sheetView>
  </sheetViews>
  <sheetFormatPr defaultRowHeight="14.4" outlineLevelRow="1"/>
  <cols>
    <col min="2" max="15" width="11.77734375" customWidth="1"/>
  </cols>
  <sheetData>
    <row r="1" spans="1:15" ht="25.5" customHeight="1">
      <c r="A1" s="38" t="s">
        <v>18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</row>
    <row r="2" spans="1:15" ht="41.4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hidden="1" outlineLevel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 hidden="1" outlineLevel="1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 hidden="1" outlineLevel="1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 hidden="1" outlineLevel="1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 hidden="1" outlineLevel="1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 hidden="1" outlineLevel="1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 hidden="1" outlineLevel="1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 hidden="1" outlineLevel="1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 hidden="1" outlineLevel="1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 hidden="1" outlineLevel="1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 hidden="1" outlineLevel="1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 hidden="1" outlineLevel="1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 hidden="1" outlineLevel="1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 hidden="1" outlineLevel="1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 hidden="1" outlineLevel="1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 hidden="1" outlineLevel="1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 hidden="1" outlineLevel="1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 hidden="1" outlineLevel="1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 collapsed="1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>
        <v>44452</v>
      </c>
      <c r="B564">
        <f>'Sicilia foglio di lavoro'!B563</f>
        <v>6006805</v>
      </c>
      <c r="C564">
        <f>'Sicilia foglio di lavoro'!C563</f>
        <v>2297466</v>
      </c>
      <c r="D564">
        <f>'Sicilia foglio di lavoro'!E563</f>
        <v>289329</v>
      </c>
      <c r="E564">
        <f>'Sicilia foglio di lavoro'!G563</f>
        <v>26014</v>
      </c>
      <c r="F564">
        <f>'Sicilia foglio di lavoro'!H563</f>
        <v>895</v>
      </c>
      <c r="G564">
        <f>'Sicilia foglio di lavoro'!I563</f>
        <v>792</v>
      </c>
      <c r="H564">
        <f>'Sicilia foglio di lavoro'!J563</f>
        <v>103</v>
      </c>
      <c r="I564">
        <f>'Sicilia foglio di lavoro'!K563</f>
        <v>7</v>
      </c>
      <c r="J564">
        <f>'Sicilia foglio di lavoro'!M563</f>
        <v>25119</v>
      </c>
      <c r="K564">
        <f>'Sicilia foglio di lavoro'!N563</f>
        <v>256730</v>
      </c>
      <c r="L564">
        <f>'Sicilia foglio di lavoro'!O563</f>
        <v>6585</v>
      </c>
      <c r="M564" s="2">
        <f t="shared" ref="M564:M570" si="193">G564/E564</f>
        <v>3.0445144921965095E-2</v>
      </c>
      <c r="N564" s="2">
        <f t="shared" ref="N564:N570" si="194">H564/E564</f>
        <v>3.95940647343738E-3</v>
      </c>
      <c r="O564" s="2">
        <f t="shared" ref="O564:O570" si="195">J564/E564</f>
        <v>0.96559544860459756</v>
      </c>
    </row>
    <row r="565" spans="1:15">
      <c r="A565" s="4">
        <v>44453</v>
      </c>
      <c r="B565">
        <f>'Sicilia foglio di lavoro'!B564</f>
        <v>6028605</v>
      </c>
      <c r="C565">
        <f>'Sicilia foglio di lavoro'!C564</f>
        <v>2305682</v>
      </c>
      <c r="D565">
        <f>'Sicilia foglio di lavoro'!E564</f>
        <v>290013</v>
      </c>
      <c r="E565">
        <f>'Sicilia foglio di lavoro'!G564</f>
        <v>25504</v>
      </c>
      <c r="F565">
        <f>'Sicilia foglio di lavoro'!H564</f>
        <v>871</v>
      </c>
      <c r="G565">
        <f>'Sicilia foglio di lavoro'!I564</f>
        <v>772</v>
      </c>
      <c r="H565">
        <f>'Sicilia foglio di lavoro'!J564</f>
        <v>99</v>
      </c>
      <c r="I565">
        <f>'Sicilia foglio di lavoro'!K564</f>
        <v>5</v>
      </c>
      <c r="J565">
        <f>'Sicilia foglio di lavoro'!M564</f>
        <v>24633</v>
      </c>
      <c r="K565">
        <f>'Sicilia foglio di lavoro'!N564</f>
        <v>257900</v>
      </c>
      <c r="L565">
        <f>'Sicilia foglio di lavoro'!O564</f>
        <v>6609</v>
      </c>
      <c r="M565" s="2">
        <f t="shared" si="193"/>
        <v>3.0269761606022585E-2</v>
      </c>
      <c r="N565" s="2">
        <f t="shared" si="194"/>
        <v>3.8817440401505646E-3</v>
      </c>
      <c r="O565" s="2">
        <f t="shared" si="195"/>
        <v>0.9658484943538268</v>
      </c>
    </row>
    <row r="566" spans="1:15">
      <c r="A566" s="4">
        <v>44454</v>
      </c>
      <c r="B566">
        <f>'Sicilia foglio di lavoro'!B565</f>
        <v>6047680</v>
      </c>
      <c r="C566">
        <f>'Sicilia foglio di lavoro'!C565</f>
        <v>2313216</v>
      </c>
      <c r="D566">
        <f>'Sicilia foglio di lavoro'!E565</f>
        <v>290484</v>
      </c>
      <c r="E566">
        <f>'Sicilia foglio di lavoro'!G565</f>
        <v>23616</v>
      </c>
      <c r="F566">
        <f>'Sicilia foglio di lavoro'!H565</f>
        <v>830</v>
      </c>
      <c r="G566">
        <f>'Sicilia foglio di lavoro'!I565</f>
        <v>732</v>
      </c>
      <c r="H566">
        <f>'Sicilia foglio di lavoro'!J565</f>
        <v>98</v>
      </c>
      <c r="I566">
        <f>'Sicilia foglio di lavoro'!K565</f>
        <v>8</v>
      </c>
      <c r="J566">
        <f>'Sicilia foglio di lavoro'!M565</f>
        <v>22786</v>
      </c>
      <c r="K566">
        <f>'Sicilia foglio di lavoro'!N565</f>
        <v>260231</v>
      </c>
      <c r="L566">
        <f>'Sicilia foglio di lavoro'!O565</f>
        <v>6637</v>
      </c>
      <c r="M566" s="2">
        <f t="shared" si="193"/>
        <v>3.0995934959349592E-2</v>
      </c>
      <c r="N566" s="2">
        <f t="shared" si="194"/>
        <v>4.1497289972899729E-3</v>
      </c>
      <c r="O566" s="2">
        <f t="shared" si="195"/>
        <v>0.96485433604336046</v>
      </c>
    </row>
    <row r="567" spans="1:15">
      <c r="A567" s="4">
        <v>44455</v>
      </c>
      <c r="B567">
        <f>'Sicilia foglio di lavoro'!B566</f>
        <v>6066362</v>
      </c>
      <c r="C567">
        <f>'Sicilia foglio di lavoro'!C566</f>
        <v>2321187</v>
      </c>
      <c r="D567">
        <f>'Sicilia foglio di lavoro'!E566</f>
        <v>291362</v>
      </c>
      <c r="E567">
        <f>'Sicilia foglio di lavoro'!G566</f>
        <v>22720</v>
      </c>
      <c r="F567">
        <f>'Sicilia foglio di lavoro'!H566</f>
        <v>796</v>
      </c>
      <c r="G567">
        <f>'Sicilia foglio di lavoro'!I566</f>
        <v>697</v>
      </c>
      <c r="H567">
        <f>'Sicilia foglio di lavoro'!J566</f>
        <v>99</v>
      </c>
      <c r="I567">
        <f>'Sicilia foglio di lavoro'!K566</f>
        <v>10</v>
      </c>
      <c r="J567">
        <f>'Sicilia foglio di lavoro'!M566</f>
        <v>21924</v>
      </c>
      <c r="K567">
        <f>'Sicilia foglio di lavoro'!N566</f>
        <v>261985</v>
      </c>
      <c r="L567">
        <f>'Sicilia foglio di lavoro'!O566</f>
        <v>6657</v>
      </c>
      <c r="M567" s="2">
        <f t="shared" si="193"/>
        <v>3.0677816901408451E-2</v>
      </c>
      <c r="N567" s="2">
        <f t="shared" si="194"/>
        <v>4.3573943661971834E-3</v>
      </c>
      <c r="O567" s="2">
        <f t="shared" si="195"/>
        <v>0.96496478873239433</v>
      </c>
    </row>
    <row r="568" spans="1:15">
      <c r="A568" s="4">
        <v>44456</v>
      </c>
      <c r="B568">
        <f>'Sicilia foglio di lavoro'!B567</f>
        <v>6085120</v>
      </c>
      <c r="C568">
        <f>'Sicilia foglio di lavoro'!C567</f>
        <v>2327567</v>
      </c>
      <c r="D568">
        <f>'Sicilia foglio di lavoro'!E567</f>
        <v>291964</v>
      </c>
      <c r="E568">
        <f>'Sicilia foglio di lavoro'!G567</f>
        <v>21777</v>
      </c>
      <c r="F568">
        <f>'Sicilia foglio di lavoro'!H567</f>
        <v>795</v>
      </c>
      <c r="G568">
        <f>'Sicilia foglio di lavoro'!I567</f>
        <v>696</v>
      </c>
      <c r="H568">
        <f>'Sicilia foglio di lavoro'!J567</f>
        <v>99</v>
      </c>
      <c r="I568">
        <f>'Sicilia foglio di lavoro'!K567</f>
        <v>6</v>
      </c>
      <c r="J568">
        <f>'Sicilia foglio di lavoro'!M567</f>
        <v>20982</v>
      </c>
      <c r="K568">
        <f>'Sicilia foglio di lavoro'!N567</f>
        <v>263514</v>
      </c>
      <c r="L568">
        <f>'Sicilia foglio di lavoro'!O567</f>
        <v>6673</v>
      </c>
      <c r="M568" s="2">
        <f t="shared" si="193"/>
        <v>3.1960325113652016E-2</v>
      </c>
      <c r="N568" s="2">
        <f t="shared" si="194"/>
        <v>4.5460807273729163E-3</v>
      </c>
      <c r="O568" s="2">
        <f t="shared" si="195"/>
        <v>0.96349359415897506</v>
      </c>
    </row>
    <row r="569" spans="1:15">
      <c r="A569" s="4">
        <v>44457</v>
      </c>
      <c r="B569">
        <f>'Sicilia foglio di lavoro'!B568</f>
        <v>6103160</v>
      </c>
      <c r="C569">
        <f>'Sicilia foglio di lavoro'!C568</f>
        <v>2334174</v>
      </c>
      <c r="D569">
        <f>'Sicilia foglio di lavoro'!E568</f>
        <v>292607</v>
      </c>
      <c r="E569">
        <f>'Sicilia foglio di lavoro'!G568</f>
        <v>20738</v>
      </c>
      <c r="F569">
        <f>'Sicilia foglio di lavoro'!H568</f>
        <v>766</v>
      </c>
      <c r="G569">
        <f>'Sicilia foglio di lavoro'!I568</f>
        <v>666</v>
      </c>
      <c r="H569">
        <f>'Sicilia foglio di lavoro'!J568</f>
        <v>100</v>
      </c>
      <c r="I569">
        <f>'Sicilia foglio di lavoro'!K568</f>
        <v>7</v>
      </c>
      <c r="J569">
        <f>'Sicilia foglio di lavoro'!M568</f>
        <v>19972</v>
      </c>
      <c r="K569">
        <f>'Sicilia foglio di lavoro'!N568</f>
        <v>265178</v>
      </c>
      <c r="L569">
        <f>'Sicilia foglio di lavoro'!O568</f>
        <v>6691</v>
      </c>
      <c r="M569" s="2">
        <f t="shared" si="193"/>
        <v>3.2114958048027775E-2</v>
      </c>
      <c r="N569" s="2">
        <f t="shared" si="194"/>
        <v>4.8220657729771436E-3</v>
      </c>
      <c r="O569" s="2">
        <f t="shared" si="195"/>
        <v>0.96306297617899506</v>
      </c>
    </row>
    <row r="570" spans="1:15">
      <c r="A570" s="4">
        <v>44458</v>
      </c>
      <c r="B570">
        <f>'Sicilia foglio di lavoro'!B569</f>
        <v>6117236</v>
      </c>
      <c r="C570">
        <f>'Sicilia foglio di lavoro'!C569</f>
        <v>2339050</v>
      </c>
      <c r="D570">
        <f>'Sicilia foglio di lavoro'!E569</f>
        <v>293145</v>
      </c>
      <c r="E570">
        <f>'Sicilia foglio di lavoro'!G569</f>
        <v>21036</v>
      </c>
      <c r="F570">
        <f>'Sicilia foglio di lavoro'!H569</f>
        <v>758</v>
      </c>
      <c r="G570">
        <f>'Sicilia foglio di lavoro'!I569</f>
        <v>657</v>
      </c>
      <c r="H570">
        <f>'Sicilia foglio di lavoro'!J569</f>
        <v>101</v>
      </c>
      <c r="I570">
        <f>'Sicilia foglio di lavoro'!K569</f>
        <v>7</v>
      </c>
      <c r="J570">
        <f>'Sicilia foglio di lavoro'!M569</f>
        <v>20278</v>
      </c>
      <c r="K570">
        <f>'Sicilia foglio di lavoro'!N569</f>
        <v>265416</v>
      </c>
      <c r="L570">
        <f>'Sicilia foglio di lavoro'!O569</f>
        <v>6693</v>
      </c>
      <c r="M570" s="2">
        <f t="shared" si="193"/>
        <v>3.123217341699943E-2</v>
      </c>
      <c r="N570" s="2">
        <f t="shared" si="194"/>
        <v>4.8012930214869744E-3</v>
      </c>
      <c r="O570" s="2">
        <f t="shared" si="195"/>
        <v>0.96396653356151363</v>
      </c>
    </row>
    <row r="571" spans="1:15">
      <c r="A571" s="4">
        <v>44459</v>
      </c>
      <c r="B571">
        <f>'Sicilia foglio di lavoro'!B570</f>
        <v>6129743</v>
      </c>
      <c r="C571">
        <f>'Sicilia foglio di lavoro'!C570</f>
        <v>2343767</v>
      </c>
      <c r="D571">
        <f>'Sicilia foglio di lavoro'!E570</f>
        <v>293659</v>
      </c>
      <c r="E571">
        <f>'Sicilia foglio di lavoro'!G570</f>
        <v>21042</v>
      </c>
      <c r="F571">
        <f>'Sicilia foglio di lavoro'!H570</f>
        <v>756</v>
      </c>
      <c r="G571">
        <f>'Sicilia foglio di lavoro'!I570</f>
        <v>660</v>
      </c>
      <c r="H571">
        <f>'Sicilia foglio di lavoro'!J570</f>
        <v>96</v>
      </c>
      <c r="I571">
        <f>'Sicilia foglio di lavoro'!K570</f>
        <v>2</v>
      </c>
      <c r="J571">
        <f>'Sicilia foglio di lavoro'!M570</f>
        <v>20286</v>
      </c>
      <c r="K571">
        <f>'Sicilia foglio di lavoro'!N570</f>
        <v>265917</v>
      </c>
      <c r="L571">
        <f>'Sicilia foglio di lavoro'!O570</f>
        <v>6700</v>
      </c>
      <c r="M571" s="2">
        <f t="shared" ref="M571:M577" si="196">G571/E571</f>
        <v>3.1365839749073282E-2</v>
      </c>
      <c r="N571" s="2">
        <f t="shared" ref="N571:N577" si="197">H571/E571</f>
        <v>4.5623039635015687E-3</v>
      </c>
      <c r="O571" s="2">
        <f t="shared" ref="O571:O577" si="198">J571/E571</f>
        <v>0.9640718562874252</v>
      </c>
    </row>
    <row r="572" spans="1:15">
      <c r="A572" s="4">
        <v>44460</v>
      </c>
      <c r="B572">
        <f>'Sicilia foglio di lavoro'!B571</f>
        <v>6147557</v>
      </c>
      <c r="C572">
        <f>'Sicilia foglio di lavoro'!C571</f>
        <v>2351449</v>
      </c>
      <c r="D572">
        <f>'Sicilia foglio di lavoro'!E571</f>
        <v>294151</v>
      </c>
      <c r="E572">
        <f>'Sicilia foglio di lavoro'!G571</f>
        <v>20439</v>
      </c>
      <c r="F572">
        <f>'Sicilia foglio di lavoro'!H571</f>
        <v>736</v>
      </c>
      <c r="G572">
        <f>'Sicilia foglio di lavoro'!I571</f>
        <v>646</v>
      </c>
      <c r="H572">
        <f>'Sicilia foglio di lavoro'!J571</f>
        <v>90</v>
      </c>
      <c r="I572">
        <f>'Sicilia foglio di lavoro'!K571</f>
        <v>4</v>
      </c>
      <c r="J572">
        <f>'Sicilia foglio di lavoro'!M571</f>
        <v>19703</v>
      </c>
      <c r="K572">
        <f>'Sicilia foglio di lavoro'!N571</f>
        <v>266989</v>
      </c>
      <c r="L572">
        <f>'Sicilia foglio di lavoro'!O571</f>
        <v>6723</v>
      </c>
      <c r="M572" s="2">
        <f t="shared" si="196"/>
        <v>3.160624296687705E-2</v>
      </c>
      <c r="N572" s="2">
        <f t="shared" si="197"/>
        <v>4.4033465433729636E-3</v>
      </c>
      <c r="O572" s="2">
        <f t="shared" si="198"/>
        <v>0.96399041048974998</v>
      </c>
    </row>
    <row r="573" spans="1:15">
      <c r="A573" s="4">
        <v>44461</v>
      </c>
      <c r="B573">
        <f>'Sicilia foglio di lavoro'!B572</f>
        <v>6165526</v>
      </c>
      <c r="C573">
        <f>'Sicilia foglio di lavoro'!C572</f>
        <v>2357592</v>
      </c>
      <c r="D573">
        <f>'Sicilia foglio di lavoro'!E572</f>
        <v>294565</v>
      </c>
      <c r="E573">
        <f>'Sicilia foglio di lavoro'!G572</f>
        <v>19233</v>
      </c>
      <c r="F573">
        <f>'Sicilia foglio di lavoro'!H572</f>
        <v>696</v>
      </c>
      <c r="G573">
        <f>'Sicilia foglio di lavoro'!I572</f>
        <v>604</v>
      </c>
      <c r="H573">
        <f>'Sicilia foglio di lavoro'!J572</f>
        <v>92</v>
      </c>
      <c r="I573">
        <f>'Sicilia foglio di lavoro'!K572</f>
        <v>11</v>
      </c>
      <c r="J573">
        <f>'Sicilia foglio di lavoro'!M572</f>
        <v>18537</v>
      </c>
      <c r="K573">
        <f>'Sicilia foglio di lavoro'!N572</f>
        <v>268591</v>
      </c>
      <c r="L573">
        <f>'Sicilia foglio di lavoro'!O572</f>
        <v>6741</v>
      </c>
      <c r="M573" s="2">
        <f t="shared" si="196"/>
        <v>3.1404357094577028E-2</v>
      </c>
      <c r="N573" s="2">
        <f t="shared" si="197"/>
        <v>4.7834451203660373E-3</v>
      </c>
      <c r="O573" s="2">
        <f t="shared" si="198"/>
        <v>0.96381219778505689</v>
      </c>
    </row>
    <row r="574" spans="1:15">
      <c r="A574" s="4">
        <v>44462</v>
      </c>
      <c r="B574">
        <f>'Sicilia foglio di lavoro'!B573</f>
        <v>6187006</v>
      </c>
      <c r="C574">
        <f>'Sicilia foglio di lavoro'!C573</f>
        <v>2364752</v>
      </c>
      <c r="D574">
        <f>'Sicilia foglio di lavoro'!E573</f>
        <v>295212</v>
      </c>
      <c r="E574">
        <f>'Sicilia foglio di lavoro'!G573</f>
        <v>18416</v>
      </c>
      <c r="F574">
        <f>'Sicilia foglio di lavoro'!H573</f>
        <v>656</v>
      </c>
      <c r="G574">
        <f>'Sicilia foglio di lavoro'!I573</f>
        <v>574</v>
      </c>
      <c r="H574">
        <f>'Sicilia foglio di lavoro'!J573</f>
        <v>82</v>
      </c>
      <c r="I574">
        <f>'Sicilia foglio di lavoro'!K573</f>
        <v>2</v>
      </c>
      <c r="J574">
        <f>'Sicilia foglio di lavoro'!M573</f>
        <v>17760</v>
      </c>
      <c r="K574">
        <f>'Sicilia foglio di lavoro'!N573</f>
        <v>270040</v>
      </c>
      <c r="L574">
        <f>'Sicilia foglio di lavoro'!O573</f>
        <v>6756</v>
      </c>
      <c r="M574" s="2">
        <f t="shared" si="196"/>
        <v>3.1168549087749783E-2</v>
      </c>
      <c r="N574" s="2">
        <f t="shared" si="197"/>
        <v>4.4526498696785405E-3</v>
      </c>
      <c r="O574" s="2">
        <f t="shared" si="198"/>
        <v>0.96437880104257168</v>
      </c>
    </row>
    <row r="575" spans="1:15">
      <c r="A575" s="4">
        <v>44463</v>
      </c>
      <c r="B575">
        <f>'Sicilia foglio di lavoro'!B574</f>
        <v>6200510</v>
      </c>
      <c r="C575">
        <f>'Sicilia foglio di lavoro'!C574</f>
        <v>2370467</v>
      </c>
      <c r="D575">
        <f>'Sicilia foglio di lavoro'!E574</f>
        <v>295676</v>
      </c>
      <c r="E575">
        <f>'Sicilia foglio di lavoro'!G574</f>
        <v>17568</v>
      </c>
      <c r="F575">
        <f>'Sicilia foglio di lavoro'!H574</f>
        <v>623</v>
      </c>
      <c r="G575">
        <f>'Sicilia foglio di lavoro'!I574</f>
        <v>543</v>
      </c>
      <c r="H575">
        <f>'Sicilia foglio di lavoro'!J574</f>
        <v>80</v>
      </c>
      <c r="I575">
        <f>'Sicilia foglio di lavoro'!K574</f>
        <v>6</v>
      </c>
      <c r="J575">
        <f>'Sicilia foglio di lavoro'!M574</f>
        <v>16945</v>
      </c>
      <c r="K575">
        <f>'Sicilia foglio di lavoro'!N574</f>
        <v>271339</v>
      </c>
      <c r="L575">
        <f>'Sicilia foglio di lavoro'!O574</f>
        <v>6769</v>
      </c>
      <c r="M575" s="2">
        <f t="shared" si="196"/>
        <v>3.0908469945355191E-2</v>
      </c>
      <c r="N575" s="2">
        <f t="shared" si="197"/>
        <v>4.5537340619307837E-3</v>
      </c>
      <c r="O575" s="2">
        <f t="shared" si="198"/>
        <v>0.96453779599271405</v>
      </c>
    </row>
    <row r="576" spans="1:15">
      <c r="A576" s="4">
        <v>44464</v>
      </c>
      <c r="B576">
        <f>'Sicilia foglio di lavoro'!B575</f>
        <v>6214049</v>
      </c>
      <c r="C576">
        <f>'Sicilia foglio di lavoro'!C575</f>
        <v>2376526</v>
      </c>
      <c r="D576">
        <f>'Sicilia foglio di lavoro'!E575</f>
        <v>296100</v>
      </c>
      <c r="E576">
        <f>'Sicilia foglio di lavoro'!G575</f>
        <v>17267</v>
      </c>
      <c r="F576">
        <f>'Sicilia foglio di lavoro'!H575</f>
        <v>608</v>
      </c>
      <c r="G576">
        <f>'Sicilia foglio di lavoro'!I575</f>
        <v>531</v>
      </c>
      <c r="H576">
        <f>'Sicilia foglio di lavoro'!J575</f>
        <v>77</v>
      </c>
      <c r="I576">
        <f>'Sicilia foglio di lavoro'!K575</f>
        <v>1</v>
      </c>
      <c r="J576">
        <f>'Sicilia foglio di lavoro'!M575</f>
        <v>16659</v>
      </c>
      <c r="K576">
        <f>'Sicilia foglio di lavoro'!N575</f>
        <v>272051</v>
      </c>
      <c r="L576">
        <f>'Sicilia foglio di lavoro'!O575</f>
        <v>6782</v>
      </c>
      <c r="M576" s="2">
        <f t="shared" si="196"/>
        <v>3.0752302079110443E-2</v>
      </c>
      <c r="N576" s="2">
        <f t="shared" si="197"/>
        <v>4.4593733711704407E-3</v>
      </c>
      <c r="O576" s="2">
        <f t="shared" si="198"/>
        <v>0.96478832454971908</v>
      </c>
    </row>
    <row r="577" spans="1:15">
      <c r="A577" s="4">
        <v>44465</v>
      </c>
      <c r="B577">
        <f>'Sicilia foglio di lavoro'!B576</f>
        <v>6224820</v>
      </c>
      <c r="C577">
        <f>'Sicilia foglio di lavoro'!C576</f>
        <v>2381531</v>
      </c>
      <c r="D577">
        <f>'Sicilia foglio di lavoro'!E576</f>
        <v>296522</v>
      </c>
      <c r="E577">
        <f>'Sicilia foglio di lavoro'!G576</f>
        <v>17003</v>
      </c>
      <c r="F577">
        <f>'Sicilia foglio di lavoro'!H576</f>
        <v>607</v>
      </c>
      <c r="G577">
        <f>'Sicilia foglio di lavoro'!I576</f>
        <v>534</v>
      </c>
      <c r="H577">
        <f>'Sicilia foglio di lavoro'!J576</f>
        <v>73</v>
      </c>
      <c r="I577">
        <f>'Sicilia foglio di lavoro'!K576</f>
        <v>0</v>
      </c>
      <c r="J577">
        <f>'Sicilia foglio di lavoro'!M576</f>
        <v>16396</v>
      </c>
      <c r="K577">
        <f>'Sicilia foglio di lavoro'!N576</f>
        <v>272734</v>
      </c>
      <c r="L577">
        <f>'Sicilia foglio di lavoro'!O576</f>
        <v>6785</v>
      </c>
      <c r="M577" s="2">
        <f t="shared" si="196"/>
        <v>3.1406222431335645E-2</v>
      </c>
      <c r="N577" s="2">
        <f t="shared" si="197"/>
        <v>4.2933599952949481E-3</v>
      </c>
      <c r="O577" s="2">
        <f t="shared" si="198"/>
        <v>0.96430041757336937</v>
      </c>
    </row>
    <row r="578" spans="1:15">
      <c r="A578" s="4"/>
      <c r="M578" s="2"/>
      <c r="N578" s="2"/>
      <c r="O578" s="2"/>
    </row>
    <row r="579" spans="1:15">
      <c r="A579" s="4"/>
      <c r="M579" s="2"/>
      <c r="N579" s="2"/>
      <c r="O579" s="2"/>
    </row>
    <row r="580" spans="1:15">
      <c r="A580" s="4"/>
      <c r="M580" s="2"/>
      <c r="N580" s="2"/>
      <c r="O580" s="2"/>
    </row>
    <row r="581" spans="1:15">
      <c r="A581" s="4"/>
      <c r="M581" s="2"/>
      <c r="N581" s="2"/>
      <c r="O581" s="2"/>
    </row>
    <row r="582" spans="1:15">
      <c r="A582" s="4"/>
      <c r="M582" s="2"/>
      <c r="N582" s="2"/>
      <c r="O582" s="2"/>
    </row>
    <row r="583" spans="1:15">
      <c r="A583" s="4"/>
      <c r="M583" s="2"/>
      <c r="N583" s="2"/>
      <c r="O583" s="2"/>
    </row>
    <row r="584" spans="1:15">
      <c r="A584" t="s">
        <v>108</v>
      </c>
    </row>
    <row r="585" spans="1:15">
      <c r="A585" s="16">
        <v>44127</v>
      </c>
      <c r="B585">
        <f>B239-B124</f>
        <v>420940</v>
      </c>
      <c r="D585">
        <f>D239-D$124</f>
        <v>12236</v>
      </c>
      <c r="E585">
        <f>E239</f>
        <v>9136</v>
      </c>
      <c r="F585">
        <f>F239</f>
        <v>682</v>
      </c>
      <c r="G585">
        <f>G239</f>
        <v>593</v>
      </c>
      <c r="H585">
        <f>H239</f>
        <v>89</v>
      </c>
      <c r="J585">
        <f t="shared" ref="J585:J648" si="199">J239</f>
        <v>8454</v>
      </c>
      <c r="K585">
        <f>K239-K$124</f>
        <v>3102</v>
      </c>
      <c r="L585">
        <f>L239-L$124</f>
        <v>126</v>
      </c>
      <c r="M585" s="2">
        <f t="shared" ref="M585:M616" si="200">L585/D585</f>
        <v>1.0297482837528604E-2</v>
      </c>
    </row>
    <row r="586" spans="1:15">
      <c r="A586" s="16">
        <v>44128</v>
      </c>
      <c r="B586">
        <f>B240-B125</f>
        <v>425662</v>
      </c>
      <c r="D586">
        <f>D240-D$124</f>
        <v>13122</v>
      </c>
      <c r="E586">
        <f>E240</f>
        <v>9889</v>
      </c>
      <c r="F586">
        <f>F240</f>
        <v>696</v>
      </c>
      <c r="G586">
        <f>G240</f>
        <v>606</v>
      </c>
      <c r="H586">
        <f>H240</f>
        <v>90</v>
      </c>
      <c r="J586">
        <f t="shared" si="199"/>
        <v>9193</v>
      </c>
      <c r="K586">
        <f>K240-K$124</f>
        <v>3226</v>
      </c>
      <c r="L586">
        <f>L240-L$124</f>
        <v>135</v>
      </c>
      <c r="M586" s="2">
        <f t="shared" si="200"/>
        <v>1.0288065843621399E-2</v>
      </c>
    </row>
    <row r="587" spans="1:15">
      <c r="A587" s="16">
        <v>44129</v>
      </c>
      <c r="B587">
        <f>B241-B126</f>
        <v>428034</v>
      </c>
      <c r="D587">
        <f>D241-D$124</f>
        <v>13817</v>
      </c>
      <c r="E587">
        <f>E241</f>
        <v>10555</v>
      </c>
      <c r="F587">
        <f>F241</f>
        <v>737</v>
      </c>
      <c r="G587">
        <f>G241</f>
        <v>642</v>
      </c>
      <c r="H587">
        <f>H241</f>
        <v>95</v>
      </c>
      <c r="J587">
        <f t="shared" si="199"/>
        <v>9818</v>
      </c>
      <c r="K587">
        <f>K241-K$124</f>
        <v>3244</v>
      </c>
      <c r="L587">
        <f>L241-L$124</f>
        <v>146</v>
      </c>
      <c r="M587" s="2">
        <f t="shared" si="200"/>
        <v>1.0566693204024029E-2</v>
      </c>
    </row>
    <row r="588" spans="1:15">
      <c r="A588" s="16">
        <v>44130</v>
      </c>
      <c r="B588">
        <f>B242-B127</f>
        <v>430180</v>
      </c>
      <c r="D588">
        <f>D242-D$124</f>
        <v>14385</v>
      </c>
      <c r="E588">
        <f>E242</f>
        <v>10945</v>
      </c>
      <c r="F588">
        <f>F242</f>
        <v>775</v>
      </c>
      <c r="G588">
        <f>G242</f>
        <v>677</v>
      </c>
      <c r="H588">
        <f>H242</f>
        <v>98</v>
      </c>
      <c r="J588">
        <f t="shared" si="199"/>
        <v>10170</v>
      </c>
      <c r="K588">
        <f>K242-K$124</f>
        <v>3411</v>
      </c>
      <c r="L588">
        <f>L242-L$124</f>
        <v>157</v>
      </c>
      <c r="M588" s="2">
        <f t="shared" si="200"/>
        <v>1.0914146680570037E-2</v>
      </c>
    </row>
    <row r="589" spans="1:15">
      <c r="A589" s="16">
        <v>44131</v>
      </c>
      <c r="B589">
        <f>B243-B128</f>
        <v>434810</v>
      </c>
      <c r="D589">
        <f>D243-D$124</f>
        <v>15245</v>
      </c>
      <c r="E589">
        <f>E243</f>
        <v>11734</v>
      </c>
      <c r="F589">
        <f>F243</f>
        <v>830</v>
      </c>
      <c r="G589">
        <f>G243</f>
        <v>727</v>
      </c>
      <c r="H589">
        <f>H243</f>
        <v>103</v>
      </c>
      <c r="J589">
        <f t="shared" si="199"/>
        <v>10904</v>
      </c>
      <c r="K589">
        <f>K243-K$124</f>
        <v>3472</v>
      </c>
      <c r="L589">
        <f>L243-L$124</f>
        <v>167</v>
      </c>
      <c r="M589" s="2">
        <f t="shared" si="200"/>
        <v>1.0954411282387668E-2</v>
      </c>
    </row>
    <row r="590" spans="1:15">
      <c r="A590" s="16">
        <v>44132</v>
      </c>
      <c r="B590">
        <f>B244-B129</f>
        <v>440940</v>
      </c>
      <c r="D590">
        <f>D244-D$124</f>
        <v>15953</v>
      </c>
      <c r="E590">
        <f>E244</f>
        <v>12188</v>
      </c>
      <c r="F590">
        <f>F244</f>
        <v>898</v>
      </c>
      <c r="G590">
        <f>G244</f>
        <v>787</v>
      </c>
      <c r="H590">
        <f>H244</f>
        <v>111</v>
      </c>
      <c r="J590">
        <f t="shared" si="199"/>
        <v>11290</v>
      </c>
      <c r="K590">
        <f>K244-K$124</f>
        <v>3716</v>
      </c>
      <c r="L590">
        <f>L244-L$124</f>
        <v>177</v>
      </c>
      <c r="M590" s="2">
        <f t="shared" si="200"/>
        <v>1.1095091832257256E-2</v>
      </c>
    </row>
    <row r="591" spans="1:15">
      <c r="A591" s="16">
        <v>44133</v>
      </c>
      <c r="B591">
        <f>B245-B130</f>
        <v>447200</v>
      </c>
      <c r="D591">
        <f>D245-D$124</f>
        <v>16742</v>
      </c>
      <c r="E591">
        <f>E245</f>
        <v>12745</v>
      </c>
      <c r="F591">
        <f>F245</f>
        <v>954</v>
      </c>
      <c r="G591">
        <f>G245</f>
        <v>839</v>
      </c>
      <c r="H591">
        <f>H245</f>
        <v>115</v>
      </c>
      <c r="J591">
        <f t="shared" si="199"/>
        <v>11791</v>
      </c>
      <c r="K591">
        <f>K245-K$124</f>
        <v>3935</v>
      </c>
      <c r="L591">
        <f>L245-L$124</f>
        <v>190</v>
      </c>
      <c r="M591" s="2">
        <f t="shared" si="200"/>
        <v>1.1348703858559312E-2</v>
      </c>
    </row>
    <row r="592" spans="1:15">
      <c r="A592" s="16">
        <v>44134</v>
      </c>
      <c r="B592">
        <f>B246-B131</f>
        <v>451886</v>
      </c>
      <c r="D592">
        <f>D246-D$124</f>
        <v>17726</v>
      </c>
      <c r="E592">
        <f>E246</f>
        <v>13564</v>
      </c>
      <c r="F592">
        <f>F246</f>
        <v>1012</v>
      </c>
      <c r="G592">
        <f>G246</f>
        <v>895</v>
      </c>
      <c r="H592">
        <f>H246</f>
        <v>117</v>
      </c>
      <c r="J592">
        <f t="shared" si="199"/>
        <v>12552</v>
      </c>
      <c r="K592">
        <f>K246-K$124</f>
        <v>4088</v>
      </c>
      <c r="L592">
        <f>L246-L$124</f>
        <v>202</v>
      </c>
      <c r="M592" s="2">
        <f t="shared" si="200"/>
        <v>1.1395689946970551E-2</v>
      </c>
    </row>
    <row r="593" spans="1:13">
      <c r="A593" s="16">
        <v>44135</v>
      </c>
      <c r="B593">
        <f>B247-B132</f>
        <v>457536</v>
      </c>
      <c r="D593">
        <f>D247-D$124</f>
        <v>18678</v>
      </c>
      <c r="E593">
        <f>E247</f>
        <v>14442</v>
      </c>
      <c r="F593">
        <f>F247</f>
        <v>1084</v>
      </c>
      <c r="G593">
        <f>G247</f>
        <v>962</v>
      </c>
      <c r="H593">
        <f>H247</f>
        <v>122</v>
      </c>
      <c r="J593">
        <f t="shared" si="199"/>
        <v>13358</v>
      </c>
      <c r="K593">
        <f>K247-K$124</f>
        <v>4144</v>
      </c>
      <c r="L593">
        <f>L247-L$124</f>
        <v>220</v>
      </c>
      <c r="M593" s="2">
        <f t="shared" si="200"/>
        <v>1.1778563015312132E-2</v>
      </c>
    </row>
    <row r="594" spans="1:13">
      <c r="A594" s="16">
        <v>44136</v>
      </c>
      <c r="B594">
        <f>B248-B133</f>
        <v>463471</v>
      </c>
      <c r="D594">
        <f>D248-D$124</f>
        <v>19773</v>
      </c>
      <c r="E594">
        <f>E248</f>
        <v>15324</v>
      </c>
      <c r="F594">
        <f>F248</f>
        <v>1131</v>
      </c>
      <c r="G594">
        <f>G248</f>
        <v>999</v>
      </c>
      <c r="H594">
        <f>H248</f>
        <v>132</v>
      </c>
      <c r="J594">
        <f t="shared" si="199"/>
        <v>14193</v>
      </c>
      <c r="K594">
        <f>K248-K$124</f>
        <v>4341</v>
      </c>
      <c r="L594">
        <f>L248-L$124</f>
        <v>236</v>
      </c>
      <c r="M594" s="2">
        <f t="shared" si="200"/>
        <v>1.1935467556769332E-2</v>
      </c>
    </row>
    <row r="595" spans="1:13">
      <c r="A595" s="16">
        <v>44137</v>
      </c>
      <c r="B595">
        <f>B249-B134</f>
        <v>469589</v>
      </c>
      <c r="D595">
        <f>D249-D$124</f>
        <v>20797</v>
      </c>
      <c r="E595">
        <f>E249</f>
        <v>16064</v>
      </c>
      <c r="F595">
        <f>F249</f>
        <v>1167</v>
      </c>
      <c r="G595">
        <f>G249</f>
        <v>1025</v>
      </c>
      <c r="H595">
        <f>H249</f>
        <v>142</v>
      </c>
      <c r="J595">
        <f t="shared" si="199"/>
        <v>14897</v>
      </c>
      <c r="K595">
        <f>K249-K$124</f>
        <v>4607</v>
      </c>
      <c r="L595">
        <f>L249-L$124</f>
        <v>254</v>
      </c>
      <c r="M595" s="2">
        <f t="shared" si="200"/>
        <v>1.2213299995191614E-2</v>
      </c>
    </row>
    <row r="596" spans="1:13">
      <c r="A596" s="16">
        <v>44138</v>
      </c>
      <c r="B596">
        <f>B250-B135</f>
        <v>475713</v>
      </c>
      <c r="D596">
        <f>D250-D$124</f>
        <v>21845</v>
      </c>
      <c r="E596">
        <f>E250</f>
        <v>16806</v>
      </c>
      <c r="F596">
        <f>F250</f>
        <v>1222</v>
      </c>
      <c r="G596">
        <f>G250</f>
        <v>1072</v>
      </c>
      <c r="H596">
        <f>H250</f>
        <v>150</v>
      </c>
      <c r="J596">
        <f t="shared" si="199"/>
        <v>15584</v>
      </c>
      <c r="K596">
        <f>K250-K$124</f>
        <v>4899</v>
      </c>
      <c r="L596">
        <f>L250-L$124</f>
        <v>268</v>
      </c>
      <c r="M596" s="2">
        <f t="shared" si="200"/>
        <v>1.2268253604943923E-2</v>
      </c>
    </row>
    <row r="597" spans="1:13">
      <c r="A597" s="16">
        <v>44139</v>
      </c>
      <c r="B597">
        <f>B251-B136</f>
        <v>483573</v>
      </c>
      <c r="D597">
        <f>D251-D$124</f>
        <v>23000</v>
      </c>
      <c r="E597">
        <f>E251</f>
        <v>17618</v>
      </c>
      <c r="F597">
        <f>F251</f>
        <v>1253</v>
      </c>
      <c r="G597">
        <f>G251</f>
        <v>1105</v>
      </c>
      <c r="H597">
        <f>H251</f>
        <v>148</v>
      </c>
      <c r="J597">
        <f t="shared" si="199"/>
        <v>16365</v>
      </c>
      <c r="K597">
        <f>K251-K$124</f>
        <v>5223</v>
      </c>
      <c r="L597">
        <f>L251-L$124</f>
        <v>287</v>
      </c>
      <c r="M597" s="2">
        <f t="shared" si="200"/>
        <v>1.2478260869565218E-2</v>
      </c>
    </row>
    <row r="598" spans="1:13">
      <c r="A598" s="16">
        <v>44140</v>
      </c>
      <c r="B598">
        <f>B252-B137</f>
        <v>492290</v>
      </c>
      <c r="D598">
        <f>D252-D$124</f>
        <v>24322</v>
      </c>
      <c r="E598">
        <f>E252</f>
        <v>18526</v>
      </c>
      <c r="F598">
        <f>F252</f>
        <v>1304</v>
      </c>
      <c r="G598">
        <f>G252</f>
        <v>1147</v>
      </c>
      <c r="H598">
        <f>H252</f>
        <v>157</v>
      </c>
      <c r="J598">
        <f t="shared" si="199"/>
        <v>17222</v>
      </c>
      <c r="K598">
        <f>K252-K$124</f>
        <v>5612</v>
      </c>
      <c r="L598">
        <f>L252-L$124</f>
        <v>312</v>
      </c>
      <c r="M598" s="2">
        <f t="shared" si="200"/>
        <v>1.2827892443055669E-2</v>
      </c>
    </row>
    <row r="599" spans="1:13">
      <c r="A599" s="16">
        <v>44141</v>
      </c>
      <c r="B599">
        <f>B253-B138</f>
        <v>499067</v>
      </c>
      <c r="D599">
        <f>D253-D$124</f>
        <v>25745</v>
      </c>
      <c r="E599">
        <f>E253</f>
        <v>19513</v>
      </c>
      <c r="F599">
        <f>F253</f>
        <v>1316</v>
      </c>
      <c r="G599">
        <f>G253</f>
        <v>1157</v>
      </c>
      <c r="H599">
        <f>H253</f>
        <v>159</v>
      </c>
      <c r="J599">
        <f t="shared" si="199"/>
        <v>18197</v>
      </c>
      <c r="K599">
        <f>K253-K$124</f>
        <v>6014</v>
      </c>
      <c r="L599">
        <f>L253-L$124</f>
        <v>346</v>
      </c>
      <c r="M599" s="2">
        <f t="shared" si="200"/>
        <v>1.3439502816080792E-2</v>
      </c>
    </row>
    <row r="600" spans="1:13">
      <c r="A600" s="16">
        <v>44142</v>
      </c>
      <c r="B600">
        <f>B254-B139</f>
        <v>505458</v>
      </c>
      <c r="D600">
        <f>D254-D$124</f>
        <v>27108</v>
      </c>
      <c r="E600">
        <f>E254</f>
        <v>20737</v>
      </c>
      <c r="F600">
        <f>F254</f>
        <v>1330</v>
      </c>
      <c r="G600">
        <f>G254</f>
        <v>1161</v>
      </c>
      <c r="H600">
        <f>H254</f>
        <v>169</v>
      </c>
      <c r="J600">
        <f t="shared" si="199"/>
        <v>19407</v>
      </c>
      <c r="K600">
        <f>K254-K$124</f>
        <v>6118</v>
      </c>
      <c r="L600">
        <f>L254-L$124</f>
        <v>381</v>
      </c>
      <c r="M600" s="2">
        <f t="shared" si="200"/>
        <v>1.4054891544931386E-2</v>
      </c>
    </row>
    <row r="601" spans="1:13">
      <c r="A601" s="16">
        <v>44143</v>
      </c>
      <c r="B601">
        <f>B255-B140</f>
        <v>510057</v>
      </c>
      <c r="D601">
        <f>D255-D$124</f>
        <v>28191</v>
      </c>
      <c r="E601">
        <f>E255</f>
        <v>21467</v>
      </c>
      <c r="F601">
        <f>F255</f>
        <v>1427</v>
      </c>
      <c r="G601">
        <f>G255</f>
        <v>1250</v>
      </c>
      <c r="H601">
        <f>H255</f>
        <v>177</v>
      </c>
      <c r="J601">
        <f t="shared" si="199"/>
        <v>20040</v>
      </c>
      <c r="K601">
        <f>K255-K$124</f>
        <v>6458</v>
      </c>
      <c r="L601">
        <f>L255-L$124</f>
        <v>394</v>
      </c>
      <c r="M601" s="2">
        <f t="shared" si="200"/>
        <v>1.3976091660459012E-2</v>
      </c>
    </row>
    <row r="602" spans="1:13">
      <c r="A602" s="16">
        <v>44144</v>
      </c>
      <c r="B602">
        <f>B256-B141</f>
        <v>516115</v>
      </c>
      <c r="D602">
        <f>D256-D$124</f>
        <v>29214</v>
      </c>
      <c r="E602">
        <f>E256</f>
        <v>21939</v>
      </c>
      <c r="F602">
        <f>F256</f>
        <v>1490</v>
      </c>
      <c r="G602">
        <f>G256</f>
        <v>1303</v>
      </c>
      <c r="H602">
        <f>H256</f>
        <v>187</v>
      </c>
      <c r="J602">
        <f t="shared" si="199"/>
        <v>20449</v>
      </c>
      <c r="K602">
        <f>K256-K$124</f>
        <v>6982</v>
      </c>
      <c r="L602">
        <f>L256-L$124</f>
        <v>421</v>
      </c>
      <c r="M602" s="2">
        <f t="shared" si="200"/>
        <v>1.4410898884096666E-2</v>
      </c>
    </row>
    <row r="603" spans="1:13">
      <c r="A603" s="16">
        <v>44145</v>
      </c>
      <c r="B603">
        <f>B257-B142</f>
        <v>523029</v>
      </c>
      <c r="D603">
        <f>D257-D$124</f>
        <v>30415</v>
      </c>
      <c r="E603">
        <f>E257</f>
        <v>22832</v>
      </c>
      <c r="F603">
        <f>F257</f>
        <v>1543</v>
      </c>
      <c r="G603">
        <f>G257</f>
        <v>1348</v>
      </c>
      <c r="H603">
        <f>H257</f>
        <v>195</v>
      </c>
      <c r="J603">
        <f t="shared" si="199"/>
        <v>21289</v>
      </c>
      <c r="K603">
        <f>K257-K$124</f>
        <v>7258</v>
      </c>
      <c r="L603">
        <f>L257-L$124</f>
        <v>453</v>
      </c>
      <c r="M603" s="2">
        <f t="shared" si="200"/>
        <v>1.4893966792700971E-2</v>
      </c>
    </row>
    <row r="604" spans="1:13">
      <c r="A604" s="16">
        <v>44146</v>
      </c>
      <c r="B604">
        <f>B258-B143</f>
        <v>531396</v>
      </c>
      <c r="D604">
        <f>D258-D$124</f>
        <v>31902</v>
      </c>
      <c r="E604">
        <f>E258</f>
        <v>23564</v>
      </c>
      <c r="F604">
        <f>F258</f>
        <v>1578</v>
      </c>
      <c r="G604">
        <f>G258</f>
        <v>1376</v>
      </c>
      <c r="H604">
        <f>H258</f>
        <v>202</v>
      </c>
      <c r="J604">
        <f t="shared" si="199"/>
        <v>21986</v>
      </c>
      <c r="K604">
        <f>K258-K$124</f>
        <v>7986</v>
      </c>
      <c r="L604">
        <f>L258-L$124</f>
        <v>480</v>
      </c>
      <c r="M604" s="2">
        <f t="shared" si="200"/>
        <v>1.5046078615760768E-2</v>
      </c>
    </row>
    <row r="605" spans="1:13">
      <c r="A605" s="16">
        <v>44147</v>
      </c>
      <c r="B605">
        <f>B259-B144</f>
        <v>539878</v>
      </c>
      <c r="D605">
        <f>D259-D$124</f>
        <v>33594</v>
      </c>
      <c r="E605">
        <f>E259</f>
        <v>24914</v>
      </c>
      <c r="F605">
        <f>F259</f>
        <v>1596</v>
      </c>
      <c r="G605">
        <f>G259</f>
        <v>1391</v>
      </c>
      <c r="H605">
        <f>H259</f>
        <v>205</v>
      </c>
      <c r="J605">
        <f t="shared" si="199"/>
        <v>23318</v>
      </c>
      <c r="K605">
        <f>K259-K$124</f>
        <v>8288</v>
      </c>
      <c r="L605">
        <f>L259-L$124</f>
        <v>520</v>
      </c>
      <c r="M605" s="2">
        <f t="shared" si="200"/>
        <v>1.5478954575221766E-2</v>
      </c>
    </row>
    <row r="606" spans="1:13">
      <c r="A606" s="16">
        <v>44148</v>
      </c>
      <c r="B606">
        <f>B260-B145</f>
        <v>547442</v>
      </c>
      <c r="D606">
        <f>D260-D$124</f>
        <v>35301</v>
      </c>
      <c r="E606">
        <f>E260</f>
        <v>26286</v>
      </c>
      <c r="F606">
        <f>F260</f>
        <v>1660</v>
      </c>
      <c r="G606">
        <f>G260</f>
        <v>1450</v>
      </c>
      <c r="H606">
        <f>H260</f>
        <v>210</v>
      </c>
      <c r="J606">
        <f t="shared" si="199"/>
        <v>24626</v>
      </c>
      <c r="K606">
        <f>K260-K$124</f>
        <v>8588</v>
      </c>
      <c r="L606">
        <f>L260-L$124</f>
        <v>555</v>
      </c>
      <c r="M606" s="2">
        <f t="shared" si="200"/>
        <v>1.5721934222826549E-2</v>
      </c>
    </row>
    <row r="607" spans="1:13">
      <c r="A607" s="16">
        <v>44149</v>
      </c>
      <c r="B607">
        <f>B261-B146</f>
        <v>554041</v>
      </c>
      <c r="D607">
        <f>D261-D$124</f>
        <v>37030</v>
      </c>
      <c r="E607">
        <f>E261</f>
        <v>27806</v>
      </c>
      <c r="F607">
        <f>F261</f>
        <v>1677</v>
      </c>
      <c r="G607">
        <f>G261</f>
        <v>1462</v>
      </c>
      <c r="H607">
        <f>H261</f>
        <v>215</v>
      </c>
      <c r="J607">
        <f t="shared" si="199"/>
        <v>26129</v>
      </c>
      <c r="K607">
        <f>K261-K$124</f>
        <v>8774</v>
      </c>
      <c r="L607">
        <f>L261-L$124</f>
        <v>578</v>
      </c>
      <c r="M607" s="2">
        <f t="shared" si="200"/>
        <v>1.5608965703483663E-2</v>
      </c>
    </row>
    <row r="608" spans="1:13">
      <c r="A608" s="16">
        <v>44150</v>
      </c>
      <c r="B608">
        <f>B262-B147</f>
        <v>558638</v>
      </c>
      <c r="D608">
        <f>D262-D$124</f>
        <v>38452</v>
      </c>
      <c r="E608">
        <f>E262</f>
        <v>28807</v>
      </c>
      <c r="F608">
        <f>F262</f>
        <v>1693</v>
      </c>
      <c r="G608">
        <f>G262</f>
        <v>1476</v>
      </c>
      <c r="H608">
        <f>H262</f>
        <v>217</v>
      </c>
      <c r="J608">
        <f t="shared" si="199"/>
        <v>27114</v>
      </c>
      <c r="K608">
        <f>K262-K$124</f>
        <v>9159</v>
      </c>
      <c r="L608">
        <f>L262-L$124</f>
        <v>614</v>
      </c>
      <c r="M608" s="2">
        <f t="shared" si="200"/>
        <v>1.5967960054093414E-2</v>
      </c>
    </row>
    <row r="609" spans="1:13">
      <c r="A609" s="16">
        <v>44151</v>
      </c>
      <c r="B609">
        <f>B263-B148</f>
        <v>564814</v>
      </c>
      <c r="D609">
        <f>D263-D$124</f>
        <v>39913</v>
      </c>
      <c r="E609">
        <f>E263</f>
        <v>29765</v>
      </c>
      <c r="F609">
        <f>F263</f>
        <v>1725</v>
      </c>
      <c r="G609">
        <f>G263</f>
        <v>1501</v>
      </c>
      <c r="H609">
        <f>H263</f>
        <v>224</v>
      </c>
      <c r="J609">
        <f t="shared" si="199"/>
        <v>28040</v>
      </c>
      <c r="K609">
        <f>K263-K$124</f>
        <v>9626</v>
      </c>
      <c r="L609">
        <f>L263-L$124</f>
        <v>650</v>
      </c>
      <c r="M609" s="2">
        <f t="shared" si="200"/>
        <v>1.6285420790218726E-2</v>
      </c>
    </row>
    <row r="610" spans="1:13">
      <c r="A610" s="16">
        <v>44152</v>
      </c>
      <c r="B610">
        <f>B264-B149</f>
        <v>573380</v>
      </c>
      <c r="D610">
        <f>D264-D$124</f>
        <v>41611</v>
      </c>
      <c r="E610">
        <f>E264</f>
        <v>30756</v>
      </c>
      <c r="F610">
        <f>F264</f>
        <v>1732</v>
      </c>
      <c r="G610">
        <f>G264</f>
        <v>1505</v>
      </c>
      <c r="H610">
        <f>H264</f>
        <v>227</v>
      </c>
      <c r="J610">
        <f t="shared" si="199"/>
        <v>29024</v>
      </c>
      <c r="K610">
        <f>K264-K$124</f>
        <v>10294</v>
      </c>
      <c r="L610">
        <f>L264-L$124</f>
        <v>689</v>
      </c>
      <c r="M610" s="2">
        <f t="shared" si="200"/>
        <v>1.6558121650525101E-2</v>
      </c>
    </row>
    <row r="611" spans="1:13">
      <c r="A611" s="16">
        <v>44153</v>
      </c>
      <c r="B611">
        <f>B265-B150</f>
        <v>581351</v>
      </c>
      <c r="D611">
        <f>D265-D$124</f>
        <v>43448</v>
      </c>
      <c r="E611">
        <f>E265</f>
        <v>32102</v>
      </c>
      <c r="F611">
        <f>F265</f>
        <v>1768</v>
      </c>
      <c r="G611">
        <f>G265</f>
        <v>1528</v>
      </c>
      <c r="H611">
        <f>H265</f>
        <v>240</v>
      </c>
      <c r="J611">
        <f t="shared" si="199"/>
        <v>30334</v>
      </c>
      <c r="K611">
        <f>K265-K$124</f>
        <v>10741</v>
      </c>
      <c r="L611">
        <f>L265-L$124</f>
        <v>733</v>
      </c>
      <c r="M611" s="2">
        <f t="shared" si="200"/>
        <v>1.6870742036457373E-2</v>
      </c>
    </row>
    <row r="612" spans="1:13">
      <c r="A612" s="16">
        <v>44154</v>
      </c>
      <c r="B612">
        <f>B266-B151</f>
        <v>591543</v>
      </c>
      <c r="D612">
        <f>D266-D$124</f>
        <v>45319</v>
      </c>
      <c r="E612">
        <f>E266</f>
        <v>33581</v>
      </c>
      <c r="F612">
        <f>F266</f>
        <v>1772</v>
      </c>
      <c r="G612">
        <f>G266</f>
        <v>1532</v>
      </c>
      <c r="H612">
        <f>H266</f>
        <v>240</v>
      </c>
      <c r="J612">
        <f t="shared" si="199"/>
        <v>31809</v>
      </c>
      <c r="K612">
        <f>K266-K$124</f>
        <v>11093</v>
      </c>
      <c r="L612">
        <f>L266-L$124</f>
        <v>773</v>
      </c>
      <c r="M612" s="2">
        <f t="shared" si="200"/>
        <v>1.7056863567157264E-2</v>
      </c>
    </row>
    <row r="613" spans="1:13">
      <c r="A613" s="16">
        <v>44155</v>
      </c>
      <c r="B613">
        <f>B267-B152</f>
        <v>598541</v>
      </c>
      <c r="D613">
        <f>D267-D$124</f>
        <v>46953</v>
      </c>
      <c r="E613">
        <f>E267</f>
        <v>34756</v>
      </c>
      <c r="F613">
        <f>F267</f>
        <v>1779</v>
      </c>
      <c r="G613">
        <f>G267</f>
        <v>1537</v>
      </c>
      <c r="H613">
        <f>H267</f>
        <v>242</v>
      </c>
      <c r="J613">
        <f t="shared" si="199"/>
        <v>32977</v>
      </c>
      <c r="K613">
        <f>K267-K$124</f>
        <v>11509</v>
      </c>
      <c r="L613">
        <f>L267-L$124</f>
        <v>816</v>
      </c>
      <c r="M613" s="2">
        <f t="shared" si="200"/>
        <v>1.7379081208868444E-2</v>
      </c>
    </row>
    <row r="614" spans="1:13">
      <c r="A614" s="16">
        <v>44156</v>
      </c>
      <c r="B614">
        <f>B268-B153</f>
        <v>604792</v>
      </c>
      <c r="D614">
        <f>D268-D$124</f>
        <v>48791</v>
      </c>
      <c r="E614">
        <f>E268</f>
        <v>36241</v>
      </c>
      <c r="F614">
        <f>F268</f>
        <v>1810</v>
      </c>
      <c r="G614">
        <f>G268</f>
        <v>1568</v>
      </c>
      <c r="H614">
        <f>H268</f>
        <v>242</v>
      </c>
      <c r="J614">
        <f t="shared" si="199"/>
        <v>34431</v>
      </c>
      <c r="K614">
        <f>K268-K$124</f>
        <v>11819</v>
      </c>
      <c r="L614">
        <f>L268-L$124</f>
        <v>859</v>
      </c>
      <c r="M614" s="2">
        <f t="shared" si="200"/>
        <v>1.7605705970363386E-2</v>
      </c>
    </row>
    <row r="615" spans="1:13">
      <c r="A615" s="16">
        <v>44157</v>
      </c>
      <c r="B615">
        <f>B269-B154</f>
        <v>608048</v>
      </c>
      <c r="D615">
        <f>D269-D$124</f>
        <v>50049</v>
      </c>
      <c r="E615">
        <f>E269</f>
        <v>37162</v>
      </c>
      <c r="F615">
        <f>F269</f>
        <v>1838</v>
      </c>
      <c r="G615">
        <f>G269</f>
        <v>1597</v>
      </c>
      <c r="H615">
        <f>H269</f>
        <v>241</v>
      </c>
      <c r="J615">
        <f t="shared" si="199"/>
        <v>35324</v>
      </c>
      <c r="K615">
        <f>K269-K$124</f>
        <v>12111</v>
      </c>
      <c r="L615">
        <f>L269-L$124</f>
        <v>904</v>
      </c>
      <c r="M615" s="2">
        <f t="shared" si="200"/>
        <v>1.8062298947031909E-2</v>
      </c>
    </row>
    <row r="616" spans="1:13">
      <c r="A616" s="16">
        <v>44158</v>
      </c>
      <c r="B616">
        <f>B270-B155</f>
        <v>613275</v>
      </c>
      <c r="D616">
        <f>D270-D$124</f>
        <v>51298</v>
      </c>
      <c r="E616">
        <f>E270</f>
        <v>37913</v>
      </c>
      <c r="F616">
        <f>F270</f>
        <v>1847</v>
      </c>
      <c r="G616">
        <f>G270</f>
        <v>1604</v>
      </c>
      <c r="H616">
        <f>H270</f>
        <v>243</v>
      </c>
      <c r="J616">
        <f t="shared" si="199"/>
        <v>36066</v>
      </c>
      <c r="K616">
        <f>K270-K$124</f>
        <v>12568</v>
      </c>
      <c r="L616">
        <f>L270-L$124</f>
        <v>945</v>
      </c>
      <c r="M616" s="2">
        <f t="shared" si="200"/>
        <v>1.8421770829272096E-2</v>
      </c>
    </row>
    <row r="617" spans="1:13">
      <c r="A617" s="16">
        <v>44159</v>
      </c>
      <c r="B617">
        <f>B271-B156</f>
        <v>620495</v>
      </c>
      <c r="D617">
        <f>D271-D$124</f>
        <v>52604</v>
      </c>
      <c r="E617">
        <f>E271</f>
        <v>38199</v>
      </c>
      <c r="F617">
        <f>F271</f>
        <v>1844</v>
      </c>
      <c r="G617">
        <f>G271</f>
        <v>1601</v>
      </c>
      <c r="H617">
        <f>H271</f>
        <v>243</v>
      </c>
      <c r="J617">
        <f t="shared" si="199"/>
        <v>36355</v>
      </c>
      <c r="K617">
        <f>K271-K$124</f>
        <v>13540</v>
      </c>
      <c r="L617">
        <f>L271-L$124</f>
        <v>993</v>
      </c>
      <c r="M617" s="2">
        <f t="shared" ref="M617:M648" si="201">L617/D617</f>
        <v>1.8876891491141357E-2</v>
      </c>
    </row>
    <row r="618" spans="1:13">
      <c r="A618" s="16">
        <v>44160</v>
      </c>
      <c r="B618">
        <f>B272-B157</f>
        <v>630609</v>
      </c>
      <c r="D618">
        <f>D272-D$124</f>
        <v>53921</v>
      </c>
      <c r="E618">
        <f>E272</f>
        <v>38320</v>
      </c>
      <c r="F618">
        <f>F272</f>
        <v>1824</v>
      </c>
      <c r="G618">
        <f>G272</f>
        <v>1574</v>
      </c>
      <c r="H618">
        <f>H272</f>
        <v>250</v>
      </c>
      <c r="J618">
        <f t="shared" si="199"/>
        <v>36496</v>
      </c>
      <c r="K618">
        <f>K272-K$124</f>
        <v>14689</v>
      </c>
      <c r="L618">
        <f>L272-L$124</f>
        <v>1040</v>
      </c>
      <c r="M618" s="2">
        <f t="shared" si="201"/>
        <v>1.9287476122475472E-2</v>
      </c>
    </row>
    <row r="619" spans="1:13">
      <c r="A619" s="16">
        <v>44161</v>
      </c>
      <c r="B619">
        <f>B273-B158</f>
        <v>641286</v>
      </c>
      <c r="D619">
        <f>D273-D$124</f>
        <v>55689</v>
      </c>
      <c r="E619">
        <f>E273</f>
        <v>38508</v>
      </c>
      <c r="F619">
        <f>F273</f>
        <v>1798</v>
      </c>
      <c r="G619">
        <f>G273</f>
        <v>1545</v>
      </c>
      <c r="H619">
        <f>H273</f>
        <v>253</v>
      </c>
      <c r="J619">
        <f t="shared" si="199"/>
        <v>36710</v>
      </c>
      <c r="K619">
        <f>K273-K$124</f>
        <v>16220</v>
      </c>
      <c r="L619">
        <f>L273-L$124</f>
        <v>1089</v>
      </c>
      <c r="M619" s="17">
        <f t="shared" si="201"/>
        <v>1.9555028820772504E-2</v>
      </c>
    </row>
    <row r="620" spans="1:13">
      <c r="A620" s="16">
        <v>44162</v>
      </c>
      <c r="B620">
        <f>B274-B159</f>
        <v>649251</v>
      </c>
      <c r="D620">
        <f>D274-D$124</f>
        <v>57255</v>
      </c>
      <c r="E620">
        <f>E274</f>
        <v>39083</v>
      </c>
      <c r="F620">
        <f>F274</f>
        <v>1789</v>
      </c>
      <c r="G620">
        <f>G274</f>
        <v>1539</v>
      </c>
      <c r="H620">
        <f>H274</f>
        <v>250</v>
      </c>
      <c r="J620">
        <f t="shared" si="199"/>
        <v>37294</v>
      </c>
      <c r="K620">
        <f>K274-K$124</f>
        <v>17164</v>
      </c>
      <c r="L620">
        <f>L274-L$124</f>
        <v>1136</v>
      </c>
      <c r="M620" s="17">
        <f t="shared" si="201"/>
        <v>1.9841061915989871E-2</v>
      </c>
    </row>
    <row r="621" spans="1:13">
      <c r="A621" s="16">
        <v>44163</v>
      </c>
      <c r="B621">
        <f>B275-B160</f>
        <v>655691</v>
      </c>
      <c r="D621">
        <f>D275-D$124</f>
        <v>58444</v>
      </c>
      <c r="E621">
        <f>E275</f>
        <v>39882</v>
      </c>
      <c r="F621">
        <f>F275</f>
        <v>1766</v>
      </c>
      <c r="G621">
        <f>G275</f>
        <v>1519</v>
      </c>
      <c r="H621">
        <f>H275</f>
        <v>247</v>
      </c>
      <c r="J621">
        <f t="shared" si="199"/>
        <v>38116</v>
      </c>
      <c r="K621">
        <f>K275-K$124</f>
        <v>17511</v>
      </c>
      <c r="L621">
        <f>L275-L$124</f>
        <v>1179</v>
      </c>
      <c r="M621" s="17">
        <f t="shared" si="201"/>
        <v>2.017315721032099E-2</v>
      </c>
    </row>
    <row r="622" spans="1:13">
      <c r="A622" s="16">
        <v>44164</v>
      </c>
      <c r="B622">
        <f>B276-B161</f>
        <v>661861</v>
      </c>
      <c r="D622">
        <f>D276-D$124</f>
        <v>59468</v>
      </c>
      <c r="E622">
        <f>E276</f>
        <v>40484</v>
      </c>
      <c r="F622">
        <f>F276</f>
        <v>1763</v>
      </c>
      <c r="G622">
        <f>G276</f>
        <v>1522</v>
      </c>
      <c r="H622">
        <f>H276</f>
        <v>241</v>
      </c>
      <c r="J622">
        <f t="shared" si="199"/>
        <v>38721</v>
      </c>
      <c r="K622">
        <f>K276-K$124</f>
        <v>17888</v>
      </c>
      <c r="L622">
        <f>L276-L$124</f>
        <v>1224</v>
      </c>
      <c r="M622" s="17">
        <f t="shared" si="201"/>
        <v>2.058249815026569E-2</v>
      </c>
    </row>
    <row r="623" spans="1:13">
      <c r="A623" s="16">
        <v>44165</v>
      </c>
      <c r="B623">
        <f>B277-B162</f>
        <v>668051</v>
      </c>
      <c r="D623">
        <f>D277-D$124</f>
        <v>60606</v>
      </c>
      <c r="E623">
        <f>E277</f>
        <v>40624</v>
      </c>
      <c r="F623">
        <f>F277</f>
        <v>1773</v>
      </c>
      <c r="G623">
        <f>G277</f>
        <v>1547</v>
      </c>
      <c r="H623">
        <f>H277</f>
        <v>226</v>
      </c>
      <c r="J623">
        <f t="shared" si="199"/>
        <v>38851</v>
      </c>
      <c r="K623">
        <f>K277-K$124</f>
        <v>18837</v>
      </c>
      <c r="L623">
        <f>L277-L$124</f>
        <v>1273</v>
      </c>
      <c r="M623" s="17">
        <f t="shared" si="201"/>
        <v>2.1004521004521003E-2</v>
      </c>
    </row>
    <row r="624" spans="1:13">
      <c r="A624" s="16">
        <v>44166</v>
      </c>
      <c r="B624">
        <f>B278-B163</f>
        <v>676313</v>
      </c>
      <c r="D624">
        <f>D278-D$124</f>
        <v>62005</v>
      </c>
      <c r="E624">
        <f>E278</f>
        <v>40730</v>
      </c>
      <c r="F624">
        <f>F278</f>
        <v>1737</v>
      </c>
      <c r="G624">
        <f>G278</f>
        <v>1517</v>
      </c>
      <c r="H624">
        <f>H278</f>
        <v>220</v>
      </c>
      <c r="J624">
        <f t="shared" si="199"/>
        <v>38993</v>
      </c>
      <c r="K624">
        <f>K278-K$124</f>
        <v>20096</v>
      </c>
      <c r="L624">
        <f>L278-L$124</f>
        <v>1307</v>
      </c>
      <c r="M624" s="17">
        <f t="shared" si="201"/>
        <v>2.1078945246351101E-2</v>
      </c>
    </row>
    <row r="625" spans="1:13">
      <c r="A625" s="16">
        <v>44167</v>
      </c>
      <c r="B625">
        <f>B279-B164</f>
        <v>686572</v>
      </c>
      <c r="D625">
        <f>D279-D$124</f>
        <v>63488</v>
      </c>
      <c r="E625">
        <f>E279</f>
        <v>39731</v>
      </c>
      <c r="F625">
        <f>F279</f>
        <v>1714</v>
      </c>
      <c r="G625">
        <f>G279</f>
        <v>1494</v>
      </c>
      <c r="H625">
        <f>H279</f>
        <v>220</v>
      </c>
      <c r="J625">
        <f t="shared" si="199"/>
        <v>38017</v>
      </c>
      <c r="K625">
        <f>K279-K$124</f>
        <v>22551</v>
      </c>
      <c r="L625">
        <f>L279-L$124</f>
        <v>1334</v>
      </c>
      <c r="M625" s="17">
        <f t="shared" si="201"/>
        <v>2.1011844758064516E-2</v>
      </c>
    </row>
    <row r="626" spans="1:13">
      <c r="A626" s="16">
        <v>44168</v>
      </c>
      <c r="B626">
        <f>B280-B165</f>
        <v>696280</v>
      </c>
      <c r="D626">
        <f>D280-D$124</f>
        <v>64782</v>
      </c>
      <c r="E626">
        <f>E280</f>
        <v>39780</v>
      </c>
      <c r="F626">
        <f>F280</f>
        <v>1686</v>
      </c>
      <c r="G626">
        <f>G280</f>
        <v>1465</v>
      </c>
      <c r="H626">
        <f>H280</f>
        <v>221</v>
      </c>
      <c r="J626">
        <f t="shared" si="199"/>
        <v>38094</v>
      </c>
      <c r="K626">
        <f>K280-K$124</f>
        <v>23762</v>
      </c>
      <c r="L626">
        <f>L280-L$124</f>
        <v>1368</v>
      </c>
      <c r="M626" s="17">
        <f t="shared" si="201"/>
        <v>2.1116976938038344E-2</v>
      </c>
    </row>
    <row r="627" spans="1:13">
      <c r="A627" s="16">
        <v>44169</v>
      </c>
      <c r="B627">
        <f>B281-B166</f>
        <v>703446</v>
      </c>
      <c r="D627">
        <f>D281-D$124</f>
        <v>66147</v>
      </c>
      <c r="E627">
        <f>E281</f>
        <v>39350</v>
      </c>
      <c r="F627">
        <f>F281</f>
        <v>1647</v>
      </c>
      <c r="G627">
        <f>G281</f>
        <v>1431</v>
      </c>
      <c r="H627">
        <f>H281</f>
        <v>216</v>
      </c>
      <c r="J627">
        <f t="shared" si="199"/>
        <v>37703</v>
      </c>
      <c r="K627">
        <f>K281-K$124</f>
        <v>25518</v>
      </c>
      <c r="L627">
        <f>L281-L$124</f>
        <v>1407</v>
      </c>
      <c r="M627" s="17">
        <f t="shared" si="201"/>
        <v>2.1270805932241826E-2</v>
      </c>
    </row>
    <row r="628" spans="1:13">
      <c r="A628" s="16">
        <v>44170</v>
      </c>
      <c r="B628">
        <f>B282-B167</f>
        <v>712073</v>
      </c>
      <c r="D628">
        <f>D282-D$124</f>
        <v>67387</v>
      </c>
      <c r="E628">
        <f>E282</f>
        <v>39540</v>
      </c>
      <c r="F628">
        <f>F282</f>
        <v>1615</v>
      </c>
      <c r="G628">
        <f>G282</f>
        <v>1400</v>
      </c>
      <c r="H628">
        <f>H282</f>
        <v>215</v>
      </c>
      <c r="J628">
        <f t="shared" si="199"/>
        <v>37925</v>
      </c>
      <c r="K628">
        <f>K282-K$124</f>
        <v>26534</v>
      </c>
      <c r="L628">
        <f>L282-L$124</f>
        <v>1441</v>
      </c>
      <c r="M628" s="17">
        <f t="shared" si="201"/>
        <v>2.1383946458515737E-2</v>
      </c>
    </row>
    <row r="629" spans="1:13">
      <c r="A629" s="16">
        <v>44171</v>
      </c>
      <c r="B629">
        <f>B283-B168</f>
        <v>718159</v>
      </c>
      <c r="D629">
        <f>D283-D$124</f>
        <v>68409</v>
      </c>
      <c r="E629">
        <f>E283</f>
        <v>39746</v>
      </c>
      <c r="F629">
        <f>F283</f>
        <v>1580</v>
      </c>
      <c r="G629">
        <f>G283</f>
        <v>1367</v>
      </c>
      <c r="H629">
        <f>H283</f>
        <v>213</v>
      </c>
      <c r="J629">
        <f t="shared" si="199"/>
        <v>38166</v>
      </c>
      <c r="K629">
        <f>K283-K$124</f>
        <v>27314</v>
      </c>
      <c r="L629">
        <f>L283-L$124</f>
        <v>1477</v>
      </c>
      <c r="M629" s="17">
        <f t="shared" si="201"/>
        <v>2.1590726366413775E-2</v>
      </c>
    </row>
    <row r="630" spans="1:13">
      <c r="A630" s="16">
        <v>44172</v>
      </c>
      <c r="B630">
        <f>B284-B169</f>
        <v>724326</v>
      </c>
      <c r="D630">
        <f>D284-D$124</f>
        <v>69327</v>
      </c>
      <c r="E630">
        <f>E284</f>
        <v>40246</v>
      </c>
      <c r="F630">
        <f>F284</f>
        <v>1592</v>
      </c>
      <c r="G630">
        <f>G284</f>
        <v>1387</v>
      </c>
      <c r="H630">
        <f>H284</f>
        <v>205</v>
      </c>
      <c r="J630">
        <f t="shared" si="199"/>
        <v>38654</v>
      </c>
      <c r="K630">
        <f>K284-K$124</f>
        <v>27698</v>
      </c>
      <c r="L630">
        <f>L284-L$124</f>
        <v>1511</v>
      </c>
      <c r="M630" s="17">
        <f t="shared" si="201"/>
        <v>2.1795260143955459E-2</v>
      </c>
    </row>
    <row r="631" spans="1:13">
      <c r="A631" s="16">
        <v>44173</v>
      </c>
      <c r="B631">
        <f>B285-B170</f>
        <v>732262</v>
      </c>
      <c r="D631">
        <f>D285-D$124</f>
        <v>70475</v>
      </c>
      <c r="E631">
        <f>E285</f>
        <v>39555</v>
      </c>
      <c r="F631">
        <f>F285</f>
        <v>1573</v>
      </c>
      <c r="G631">
        <f>G285</f>
        <v>1374</v>
      </c>
      <c r="H631">
        <f>H285</f>
        <v>199</v>
      </c>
      <c r="J631">
        <f t="shared" si="199"/>
        <v>37982</v>
      </c>
      <c r="K631">
        <f>K285-K$124</f>
        <v>29501</v>
      </c>
      <c r="L631">
        <f>L285-L$124</f>
        <v>1547</v>
      </c>
      <c r="M631" s="17">
        <f t="shared" si="201"/>
        <v>2.1951046470379567E-2</v>
      </c>
    </row>
    <row r="632" spans="1:13">
      <c r="A632" s="16">
        <v>44174</v>
      </c>
      <c r="B632">
        <f>B286-B171</f>
        <v>738232</v>
      </c>
      <c r="D632">
        <f>D286-D$124</f>
        <v>71228</v>
      </c>
      <c r="E632">
        <f>E286</f>
        <v>38647</v>
      </c>
      <c r="F632">
        <f>F286</f>
        <v>1572</v>
      </c>
      <c r="G632">
        <f>G286</f>
        <v>1374</v>
      </c>
      <c r="H632">
        <f>H286</f>
        <v>198</v>
      </c>
      <c r="J632">
        <f t="shared" si="199"/>
        <v>37075</v>
      </c>
      <c r="K632">
        <f>K286-K$124</f>
        <v>31128</v>
      </c>
      <c r="L632">
        <f>L286-L$124</f>
        <v>1581</v>
      </c>
      <c r="M632" s="17">
        <f t="shared" si="201"/>
        <v>2.2196327287021957E-2</v>
      </c>
    </row>
    <row r="633" spans="1:13">
      <c r="A633" s="16">
        <v>44175</v>
      </c>
      <c r="B633">
        <f>B287-B172</f>
        <v>746132</v>
      </c>
      <c r="D633">
        <f>D287-D$124</f>
        <v>72287</v>
      </c>
      <c r="E633">
        <f>E287</f>
        <v>36969</v>
      </c>
      <c r="F633">
        <f>F287</f>
        <v>1539</v>
      </c>
      <c r="G633">
        <f>G287</f>
        <v>1342</v>
      </c>
      <c r="H633">
        <f>H287</f>
        <v>197</v>
      </c>
      <c r="J633">
        <f t="shared" si="199"/>
        <v>35430</v>
      </c>
      <c r="K633">
        <f>K287-K$124</f>
        <v>33833</v>
      </c>
      <c r="L633">
        <f>L287-L$124</f>
        <v>1613</v>
      </c>
      <c r="M633" s="17">
        <f t="shared" si="201"/>
        <v>2.2313832362665487E-2</v>
      </c>
    </row>
    <row r="634" spans="1:13">
      <c r="A634" s="16">
        <v>44176</v>
      </c>
      <c r="B634">
        <f>B288-B173</f>
        <v>753260</v>
      </c>
      <c r="D634">
        <f>D288-D$124</f>
        <v>73286</v>
      </c>
      <c r="E634">
        <f>E288</f>
        <v>36410</v>
      </c>
      <c r="F634">
        <f>F288</f>
        <v>1477</v>
      </c>
      <c r="G634">
        <f>G288</f>
        <v>1280</v>
      </c>
      <c r="H634">
        <f>H288</f>
        <v>197</v>
      </c>
      <c r="J634">
        <f t="shared" si="199"/>
        <v>34933</v>
      </c>
      <c r="K634">
        <f>K288-K$124</f>
        <v>35363</v>
      </c>
      <c r="L634">
        <f>L288-L$124</f>
        <v>1641</v>
      </c>
      <c r="M634" s="17">
        <f t="shared" si="201"/>
        <v>2.239172556832137E-2</v>
      </c>
    </row>
    <row r="635" spans="1:13">
      <c r="A635" s="16">
        <v>44177</v>
      </c>
      <c r="B635">
        <f>B289-B174</f>
        <v>759460</v>
      </c>
      <c r="D635">
        <f>D289-D$124</f>
        <v>74302</v>
      </c>
      <c r="E635">
        <f>E289</f>
        <v>35761</v>
      </c>
      <c r="F635">
        <f>F289</f>
        <v>1439</v>
      </c>
      <c r="G635">
        <f>G289</f>
        <v>1243</v>
      </c>
      <c r="H635">
        <f>H289</f>
        <v>196</v>
      </c>
      <c r="J635">
        <f t="shared" si="199"/>
        <v>34322</v>
      </c>
      <c r="K635">
        <f>K289-K$124</f>
        <v>37005</v>
      </c>
      <c r="L635">
        <f>L289-L$124</f>
        <v>1664</v>
      </c>
      <c r="M635" s="17">
        <f t="shared" si="201"/>
        <v>2.2395090307124978E-2</v>
      </c>
    </row>
    <row r="636" spans="1:13">
      <c r="A636" s="16">
        <v>44178</v>
      </c>
      <c r="B636">
        <f>B290-B175</f>
        <v>763572</v>
      </c>
      <c r="D636">
        <f>D290-D$124</f>
        <v>75110</v>
      </c>
      <c r="E636">
        <f>E290</f>
        <v>35719</v>
      </c>
      <c r="F636">
        <f>F290</f>
        <v>1424</v>
      </c>
      <c r="G636">
        <f>G290</f>
        <v>1226</v>
      </c>
      <c r="H636">
        <f>H290</f>
        <v>198</v>
      </c>
      <c r="J636">
        <f t="shared" si="199"/>
        <v>34295</v>
      </c>
      <c r="K636">
        <f>K290-K$124</f>
        <v>37834</v>
      </c>
      <c r="L636">
        <f>L290-L$124</f>
        <v>1685</v>
      </c>
      <c r="M636" s="17">
        <f t="shared" si="201"/>
        <v>2.2433763813074159E-2</v>
      </c>
    </row>
    <row r="637" spans="1:13">
      <c r="A637" s="16">
        <v>44179</v>
      </c>
      <c r="B637">
        <f>B291-B176</f>
        <v>767534</v>
      </c>
      <c r="D637">
        <f>D291-D$124</f>
        <v>76024</v>
      </c>
      <c r="E637">
        <f>E291</f>
        <v>35841</v>
      </c>
      <c r="F637">
        <f>F291</f>
        <v>1426</v>
      </c>
      <c r="G637">
        <f>G291</f>
        <v>1237</v>
      </c>
      <c r="H637">
        <f>H291</f>
        <v>189</v>
      </c>
      <c r="J637">
        <f t="shared" si="199"/>
        <v>34415</v>
      </c>
      <c r="K637">
        <f>K291-K$124</f>
        <v>38594</v>
      </c>
      <c r="L637">
        <f>L291-L$124</f>
        <v>1717</v>
      </c>
      <c r="M637" s="17">
        <f t="shared" si="201"/>
        <v>2.2584973166368514E-2</v>
      </c>
    </row>
    <row r="638" spans="1:13">
      <c r="A638" s="16">
        <v>44180</v>
      </c>
      <c r="B638">
        <f>B292-B177</f>
        <v>774400</v>
      </c>
      <c r="D638">
        <f>D292-D$124</f>
        <v>77111</v>
      </c>
      <c r="E638">
        <f>E292</f>
        <v>35969</v>
      </c>
      <c r="F638">
        <f>F292</f>
        <v>1410</v>
      </c>
      <c r="G638">
        <f>G292</f>
        <v>1225</v>
      </c>
      <c r="H638">
        <f>H292</f>
        <v>185</v>
      </c>
      <c r="J638">
        <f t="shared" si="199"/>
        <v>34559</v>
      </c>
      <c r="K638">
        <f>K292-K$124</f>
        <v>39522</v>
      </c>
      <c r="L638">
        <f>L292-L$124</f>
        <v>1748</v>
      </c>
      <c r="M638" s="17">
        <f t="shared" si="201"/>
        <v>2.2668620559971989E-2</v>
      </c>
    </row>
    <row r="639" spans="1:13">
      <c r="A639" s="16">
        <v>44181</v>
      </c>
      <c r="B639">
        <f>B293-B178</f>
        <v>782228</v>
      </c>
      <c r="D639">
        <f>D293-D$124</f>
        <v>78176</v>
      </c>
      <c r="E639">
        <f>E293</f>
        <v>35176</v>
      </c>
      <c r="F639">
        <f>F293</f>
        <v>1371</v>
      </c>
      <c r="G639">
        <f>G293</f>
        <v>1188</v>
      </c>
      <c r="H639">
        <f>H293</f>
        <v>183</v>
      </c>
      <c r="J639">
        <f t="shared" si="199"/>
        <v>33805</v>
      </c>
      <c r="K639">
        <f>K293-K$124</f>
        <v>41351</v>
      </c>
      <c r="L639">
        <f>L293-L$124</f>
        <v>1777</v>
      </c>
      <c r="M639" s="17">
        <f t="shared" si="201"/>
        <v>2.2730761358984854E-2</v>
      </c>
    </row>
    <row r="640" spans="1:13">
      <c r="A640" s="16">
        <v>44182</v>
      </c>
      <c r="B640">
        <f>B294-B179</f>
        <v>790113</v>
      </c>
      <c r="D640">
        <f>D294-D$124</f>
        <v>79048</v>
      </c>
      <c r="E640">
        <f>E294</f>
        <v>34688</v>
      </c>
      <c r="F640">
        <f>F294</f>
        <v>1310</v>
      </c>
      <c r="G640">
        <f>G294</f>
        <v>1131</v>
      </c>
      <c r="H640">
        <f>H294</f>
        <v>179</v>
      </c>
      <c r="J640">
        <f t="shared" si="199"/>
        <v>33378</v>
      </c>
      <c r="K640">
        <f>K294-K$124</f>
        <v>42683</v>
      </c>
      <c r="L640">
        <f>L294-L$124</f>
        <v>1805</v>
      </c>
      <c r="M640" s="17">
        <f t="shared" si="201"/>
        <v>2.283422730492865E-2</v>
      </c>
    </row>
    <row r="641" spans="1:13">
      <c r="A641" s="16">
        <v>44183</v>
      </c>
      <c r="B641">
        <f>B295-B180</f>
        <v>795588</v>
      </c>
      <c r="D641">
        <f>D295-D$124</f>
        <v>79779</v>
      </c>
      <c r="E641">
        <f>E295</f>
        <v>33865</v>
      </c>
      <c r="F641">
        <f>F295</f>
        <v>1273</v>
      </c>
      <c r="G641">
        <f>G295</f>
        <v>1091</v>
      </c>
      <c r="H641">
        <f>H295</f>
        <v>182</v>
      </c>
      <c r="J641">
        <f t="shared" si="199"/>
        <v>32592</v>
      </c>
      <c r="K641">
        <f>K295-K$124</f>
        <v>44215</v>
      </c>
      <c r="L641">
        <f>L295-L$124</f>
        <v>1827</v>
      </c>
      <c r="M641" s="17">
        <f t="shared" si="201"/>
        <v>2.2900763358778626E-2</v>
      </c>
    </row>
    <row r="642" spans="1:13">
      <c r="A642" s="16">
        <v>44184</v>
      </c>
      <c r="B642">
        <f>B296-B181</f>
        <v>799472</v>
      </c>
      <c r="D642">
        <f>D296-D$124</f>
        <v>80657</v>
      </c>
      <c r="E642">
        <f>E296</f>
        <v>33843</v>
      </c>
      <c r="F642">
        <f>F296</f>
        <v>1245</v>
      </c>
      <c r="G642">
        <f>G296</f>
        <v>1071</v>
      </c>
      <c r="H642">
        <f>H296</f>
        <v>174</v>
      </c>
      <c r="J642">
        <f t="shared" si="199"/>
        <v>32598</v>
      </c>
      <c r="K642">
        <f>K296-K$124</f>
        <v>45093</v>
      </c>
      <c r="L642">
        <f>L296-L$124</f>
        <v>1849</v>
      </c>
      <c r="M642" s="17">
        <f t="shared" si="201"/>
        <v>2.292423472234276E-2</v>
      </c>
    </row>
    <row r="643" spans="1:13">
      <c r="A643" s="16">
        <v>44185</v>
      </c>
      <c r="B643">
        <f>B297-B182</f>
        <v>802509</v>
      </c>
      <c r="D643">
        <f>D297-D$124</f>
        <v>81449</v>
      </c>
      <c r="E643">
        <f>E297</f>
        <v>33883</v>
      </c>
      <c r="F643">
        <f>F297</f>
        <v>1254</v>
      </c>
      <c r="G643">
        <f>G297</f>
        <v>1076</v>
      </c>
      <c r="H643">
        <f>H297</f>
        <v>178</v>
      </c>
      <c r="J643">
        <f t="shared" si="199"/>
        <v>32629</v>
      </c>
      <c r="K643">
        <f>K297-K$124</f>
        <v>45821</v>
      </c>
      <c r="L643">
        <f>L297-L$124</f>
        <v>1873</v>
      </c>
      <c r="M643" s="17">
        <f t="shared" si="201"/>
        <v>2.2995985217743618E-2</v>
      </c>
    </row>
    <row r="644" spans="1:13">
      <c r="A644" s="16">
        <v>44186</v>
      </c>
      <c r="B644">
        <f>B298-B183</f>
        <v>805489</v>
      </c>
      <c r="D644">
        <f>D298-D$124</f>
        <v>82118</v>
      </c>
      <c r="E644">
        <f>E298</f>
        <v>33903</v>
      </c>
      <c r="F644">
        <f>F298</f>
        <v>1267</v>
      </c>
      <c r="G644">
        <f>G298</f>
        <v>1086</v>
      </c>
      <c r="H644">
        <f>H298</f>
        <v>181</v>
      </c>
      <c r="J644">
        <f t="shared" si="199"/>
        <v>32636</v>
      </c>
      <c r="K644">
        <f>K298-K$124</f>
        <v>46444</v>
      </c>
      <c r="L644">
        <f>L298-L$124</f>
        <v>1899</v>
      </c>
      <c r="M644" s="17">
        <f t="shared" si="201"/>
        <v>2.3125258773959424E-2</v>
      </c>
    </row>
    <row r="645" spans="1:13">
      <c r="A645" s="16">
        <v>44187</v>
      </c>
      <c r="B645">
        <f>B299-B184</f>
        <v>811306</v>
      </c>
      <c r="D645">
        <f>D299-D$124</f>
        <v>83012</v>
      </c>
      <c r="E645">
        <f>E299</f>
        <v>33492</v>
      </c>
      <c r="F645">
        <f>F299</f>
        <v>1235</v>
      </c>
      <c r="G645">
        <f>G299</f>
        <v>1059</v>
      </c>
      <c r="H645">
        <f>H299</f>
        <v>176</v>
      </c>
      <c r="J645">
        <f t="shared" si="199"/>
        <v>32257</v>
      </c>
      <c r="K645">
        <f>K299-K$124</f>
        <v>47727</v>
      </c>
      <c r="L645">
        <f>L299-L$124</f>
        <v>1921</v>
      </c>
      <c r="M645" s="17">
        <f t="shared" si="201"/>
        <v>2.3141232592878137E-2</v>
      </c>
    </row>
    <row r="646" spans="1:13">
      <c r="A646" s="16">
        <v>44188</v>
      </c>
      <c r="B646">
        <f>B300-B185</f>
        <v>818205</v>
      </c>
      <c r="D646">
        <f>D300-D$124</f>
        <v>83944</v>
      </c>
      <c r="E646">
        <f>E300</f>
        <v>33614</v>
      </c>
      <c r="F646">
        <f>F300</f>
        <v>1204</v>
      </c>
      <c r="G646">
        <f>G300</f>
        <v>1028</v>
      </c>
      <c r="H646">
        <f>H300</f>
        <v>176</v>
      </c>
      <c r="J646">
        <f t="shared" si="199"/>
        <v>32410</v>
      </c>
      <c r="K646">
        <f>K300-K$124</f>
        <v>48527</v>
      </c>
      <c r="L646">
        <f>L300-L$124</f>
        <v>1931</v>
      </c>
      <c r="M646" s="17">
        <f t="shared" si="201"/>
        <v>2.3003430858667684E-2</v>
      </c>
    </row>
    <row r="647" spans="1:13">
      <c r="A647" s="16">
        <v>44189</v>
      </c>
      <c r="B647">
        <f>B301-B186</f>
        <v>825025</v>
      </c>
      <c r="D647">
        <f>D301-D$124</f>
        <v>84797</v>
      </c>
      <c r="E647">
        <f>E301</f>
        <v>33380</v>
      </c>
      <c r="F647">
        <f>F301</f>
        <v>1181</v>
      </c>
      <c r="G647">
        <f>G301</f>
        <v>1008</v>
      </c>
      <c r="H647">
        <f>H301</f>
        <v>173</v>
      </c>
      <c r="J647">
        <f t="shared" si="199"/>
        <v>32199</v>
      </c>
      <c r="K647">
        <f>K301-K$124</f>
        <v>49588</v>
      </c>
      <c r="L647">
        <f>L301-L$124</f>
        <v>1957</v>
      </c>
      <c r="M647" s="17">
        <f t="shared" si="201"/>
        <v>2.3078646650235266E-2</v>
      </c>
    </row>
    <row r="648" spans="1:13">
      <c r="A648" s="16">
        <v>44190</v>
      </c>
      <c r="B648">
        <f>B302-B187</f>
        <v>827287</v>
      </c>
      <c r="D648">
        <f>D302-D$124</f>
        <v>85517</v>
      </c>
      <c r="E648">
        <f>E302</f>
        <v>33232</v>
      </c>
      <c r="F648">
        <f>F302</f>
        <v>1169</v>
      </c>
      <c r="G648">
        <f>G302</f>
        <v>995</v>
      </c>
      <c r="H648">
        <f>H302</f>
        <v>174</v>
      </c>
      <c r="J648">
        <f t="shared" si="199"/>
        <v>32063</v>
      </c>
      <c r="K648">
        <f>K302-K$124</f>
        <v>50439</v>
      </c>
      <c r="L648">
        <f>L302-L$124</f>
        <v>1974</v>
      </c>
      <c r="M648" s="17">
        <f t="shared" si="201"/>
        <v>2.3083129670124068E-2</v>
      </c>
    </row>
    <row r="649" spans="1:13">
      <c r="A649" s="16">
        <v>44191</v>
      </c>
      <c r="B649">
        <f>B303-B188</f>
        <v>825698</v>
      </c>
      <c r="D649">
        <f>D303-D$124</f>
        <v>85854</v>
      </c>
      <c r="E649">
        <f>E303</f>
        <v>33290</v>
      </c>
      <c r="F649">
        <f>F303</f>
        <v>1184</v>
      </c>
      <c r="G649">
        <f>G303</f>
        <v>1014</v>
      </c>
      <c r="H649">
        <f>H303</f>
        <v>170</v>
      </c>
      <c r="J649">
        <f t="shared" ref="J649:J712" si="202">J303</f>
        <v>32106</v>
      </c>
      <c r="K649">
        <f>K303-K$124</f>
        <v>50691</v>
      </c>
      <c r="L649">
        <f>L303-L$124</f>
        <v>2001</v>
      </c>
      <c r="M649" s="17">
        <f>L649/D649</f>
        <v>2.3307009574393737E-2</v>
      </c>
    </row>
    <row r="650" spans="1:13">
      <c r="A650" s="16">
        <v>44192</v>
      </c>
      <c r="B650">
        <f>B304-B189</f>
        <v>827861</v>
      </c>
      <c r="D650">
        <f>D304-D$124</f>
        <v>86536</v>
      </c>
      <c r="E650">
        <f>E304</f>
        <v>33167</v>
      </c>
      <c r="F650">
        <f>F304</f>
        <v>1201</v>
      </c>
      <c r="G650">
        <f>G304</f>
        <v>1027</v>
      </c>
      <c r="H650">
        <f>H304</f>
        <v>174</v>
      </c>
      <c r="J650">
        <f t="shared" si="202"/>
        <v>31966</v>
      </c>
      <c r="K650">
        <f>K304-K$124</f>
        <v>51481</v>
      </c>
      <c r="L650">
        <f>L304-L$124</f>
        <v>2016</v>
      </c>
      <c r="M650" s="17">
        <f>L650/D650</f>
        <v>2.3296662660626792E-2</v>
      </c>
    </row>
    <row r="651" spans="1:13">
      <c r="A651" s="16">
        <v>44193</v>
      </c>
      <c r="B651">
        <f>B305-B190</f>
        <v>829313</v>
      </c>
      <c r="D651">
        <f>D305-D$124</f>
        <v>87186</v>
      </c>
      <c r="E651">
        <f>E305</f>
        <v>33246</v>
      </c>
      <c r="F651">
        <f>F305</f>
        <v>1239</v>
      </c>
      <c r="G651">
        <f>G305</f>
        <v>1064</v>
      </c>
      <c r="H651">
        <f>H305</f>
        <v>175</v>
      </c>
      <c r="J651">
        <f t="shared" si="202"/>
        <v>32007</v>
      </c>
      <c r="K651">
        <f>K305-K$124</f>
        <v>52024</v>
      </c>
      <c r="L651">
        <f>L305-L$124</f>
        <v>2044</v>
      </c>
      <c r="M651" s="17">
        <f>L651/D651</f>
        <v>2.3444130938453423E-2</v>
      </c>
    </row>
    <row r="652" spans="1:13">
      <c r="A652" s="16">
        <v>44194</v>
      </c>
      <c r="B652">
        <f>B306-B191</f>
        <v>832847</v>
      </c>
      <c r="D652">
        <f>D306-D$124</f>
        <v>88181</v>
      </c>
      <c r="E652">
        <f>E306</f>
        <v>33409</v>
      </c>
      <c r="F652">
        <f>F306</f>
        <v>1262</v>
      </c>
      <c r="G652">
        <f>G306</f>
        <v>1093</v>
      </c>
      <c r="H652">
        <f>H306</f>
        <v>169</v>
      </c>
      <c r="J652">
        <f t="shared" si="202"/>
        <v>32147</v>
      </c>
      <c r="K652">
        <f>K306-K$124</f>
        <v>52830</v>
      </c>
      <c r="L652">
        <f>L306-L$124</f>
        <v>2070</v>
      </c>
      <c r="M652" s="17">
        <f t="shared" ref="M652:M675" si="203">L652/D652</f>
        <v>2.3474444608248941E-2</v>
      </c>
    </row>
    <row r="653" spans="1:13">
      <c r="A653" s="16">
        <v>44195</v>
      </c>
      <c r="B653">
        <f>B307-B192</f>
        <v>839023</v>
      </c>
      <c r="D653">
        <f>D307-D$124</f>
        <v>89265</v>
      </c>
      <c r="E653">
        <f>E307</f>
        <v>33387</v>
      </c>
      <c r="F653">
        <f>F307</f>
        <v>1251</v>
      </c>
      <c r="G653">
        <f>G307</f>
        <v>1085</v>
      </c>
      <c r="H653">
        <f>H307</f>
        <v>166</v>
      </c>
      <c r="J653">
        <f t="shared" si="202"/>
        <v>32136</v>
      </c>
      <c r="K653">
        <f>K307-K$124</f>
        <v>53907</v>
      </c>
      <c r="L653">
        <f>L307-L$124</f>
        <v>2099</v>
      </c>
      <c r="M653" s="17">
        <f t="shared" si="203"/>
        <v>2.3514255307231276E-2</v>
      </c>
    </row>
    <row r="654" spans="1:13">
      <c r="A654" s="16">
        <v>44196</v>
      </c>
      <c r="B654">
        <f>B308-B193</f>
        <v>843998</v>
      </c>
      <c r="D654">
        <f>D308-D$124</f>
        <v>90564</v>
      </c>
      <c r="E654">
        <f>E308</f>
        <v>33868</v>
      </c>
      <c r="F654">
        <f>F308</f>
        <v>1240</v>
      </c>
      <c r="G654">
        <f>G308</f>
        <v>1069</v>
      </c>
      <c r="H654">
        <f>H308</f>
        <v>171</v>
      </c>
      <c r="J654">
        <f t="shared" si="202"/>
        <v>32628</v>
      </c>
      <c r="K654">
        <f>K308-K$124</f>
        <v>54694</v>
      </c>
      <c r="L654">
        <f>L308-L$124</f>
        <v>2130</v>
      </c>
      <c r="M654" s="17">
        <f t="shared" si="203"/>
        <v>2.3519279183781636E-2</v>
      </c>
    </row>
    <row r="655" spans="1:13">
      <c r="A655" s="16">
        <v>44197</v>
      </c>
      <c r="B655">
        <f>B309-B194</f>
        <v>846281</v>
      </c>
      <c r="D655">
        <f>D309-D$124</f>
        <v>91686</v>
      </c>
      <c r="E655">
        <f>E309</f>
        <v>34347</v>
      </c>
      <c r="F655">
        <f>F309</f>
        <v>1249</v>
      </c>
      <c r="G655">
        <f>G309</f>
        <v>1073</v>
      </c>
      <c r="H655">
        <f>H309</f>
        <v>176</v>
      </c>
      <c r="J655">
        <f t="shared" si="202"/>
        <v>33098</v>
      </c>
      <c r="K655">
        <f>K309-K$124</f>
        <v>55309</v>
      </c>
      <c r="L655">
        <f>L309-L$124</f>
        <v>2158</v>
      </c>
      <c r="M655" s="17">
        <f t="shared" si="203"/>
        <v>2.3536854045328622E-2</v>
      </c>
    </row>
    <row r="656" spans="1:13">
      <c r="A656" s="16">
        <v>44198</v>
      </c>
      <c r="B656">
        <f>B310-B195</f>
        <v>846591</v>
      </c>
      <c r="D656">
        <f>D310-D$124</f>
        <v>92420</v>
      </c>
      <c r="E656">
        <f>E310</f>
        <v>34950</v>
      </c>
      <c r="F656">
        <f>F310</f>
        <v>1276</v>
      </c>
      <c r="G656">
        <f>G310</f>
        <v>1090</v>
      </c>
      <c r="H656">
        <f>H310</f>
        <v>186</v>
      </c>
      <c r="J656">
        <f t="shared" si="202"/>
        <v>33674</v>
      </c>
      <c r="K656">
        <f>K310-K$124</f>
        <v>55412</v>
      </c>
      <c r="L656">
        <f>L310-L$124</f>
        <v>2186</v>
      </c>
      <c r="M656" s="17">
        <f t="shared" si="203"/>
        <v>2.3652888985068166E-2</v>
      </c>
    </row>
    <row r="657" spans="1:13">
      <c r="A657" s="16">
        <v>44199</v>
      </c>
      <c r="B657">
        <f>B311-B196</f>
        <v>848303</v>
      </c>
      <c r="D657">
        <f>D311-D$124</f>
        <v>93467</v>
      </c>
      <c r="E657">
        <f>E311</f>
        <v>35591</v>
      </c>
      <c r="F657">
        <f>F311</f>
        <v>1321</v>
      </c>
      <c r="G657">
        <f>G311</f>
        <v>1137</v>
      </c>
      <c r="H657">
        <f>H311</f>
        <v>184</v>
      </c>
      <c r="J657">
        <f t="shared" si="202"/>
        <v>34270</v>
      </c>
      <c r="K657">
        <f>K311-K$124</f>
        <v>55792</v>
      </c>
      <c r="L657">
        <f>L311-L$124</f>
        <v>2212</v>
      </c>
      <c r="M657" s="17">
        <f t="shared" si="203"/>
        <v>2.3666106754255511E-2</v>
      </c>
    </row>
    <row r="658" spans="1:13">
      <c r="A658" s="16">
        <v>44200</v>
      </c>
      <c r="B658">
        <f>B312-B197</f>
        <v>851688</v>
      </c>
      <c r="D658">
        <f>D312-D$124</f>
        <v>94858</v>
      </c>
      <c r="E658">
        <f>E312</f>
        <v>36578</v>
      </c>
      <c r="F658">
        <f>F312</f>
        <v>1367</v>
      </c>
      <c r="G658">
        <f>G312</f>
        <v>1181</v>
      </c>
      <c r="H658">
        <f>H312</f>
        <v>186</v>
      </c>
      <c r="J658">
        <f t="shared" si="202"/>
        <v>35211</v>
      </c>
      <c r="K658">
        <f>K312-K$124</f>
        <v>56162</v>
      </c>
      <c r="L658">
        <f>L312-L$124</f>
        <v>2246</v>
      </c>
      <c r="M658" s="17">
        <f t="shared" si="203"/>
        <v>2.3677496890088343E-2</v>
      </c>
    </row>
    <row r="659" spans="1:13">
      <c r="A659" s="16">
        <v>44201</v>
      </c>
      <c r="B659">
        <f>B313-B198</f>
        <v>857223</v>
      </c>
      <c r="D659">
        <f>D313-D$124</f>
        <v>96434</v>
      </c>
      <c r="E659">
        <f>E313</f>
        <v>37426</v>
      </c>
      <c r="F659">
        <f>F313</f>
        <v>1388</v>
      </c>
      <c r="G659">
        <f>G313</f>
        <v>1198</v>
      </c>
      <c r="H659">
        <f>H313</f>
        <v>190</v>
      </c>
      <c r="J659">
        <f t="shared" si="202"/>
        <v>36038</v>
      </c>
      <c r="K659">
        <f>K313-K$124</f>
        <v>56854</v>
      </c>
      <c r="L659">
        <f>L313-L$124</f>
        <v>2282</v>
      </c>
      <c r="M659" s="17">
        <f t="shared" si="203"/>
        <v>2.3663852997905303E-2</v>
      </c>
    </row>
    <row r="660" spans="1:13">
      <c r="A660" s="16">
        <v>44202</v>
      </c>
      <c r="B660">
        <f>B314-B199</f>
        <v>864264</v>
      </c>
      <c r="D660">
        <f>D314-D$124</f>
        <v>98126</v>
      </c>
      <c r="E660">
        <f>E314</f>
        <v>37739</v>
      </c>
      <c r="F660">
        <f>F314</f>
        <v>1384</v>
      </c>
      <c r="G660">
        <f>G314</f>
        <v>1190</v>
      </c>
      <c r="H660">
        <f>H314</f>
        <v>194</v>
      </c>
      <c r="J660">
        <f t="shared" si="202"/>
        <v>36355</v>
      </c>
      <c r="K660">
        <f>K314-K$124</f>
        <v>58204</v>
      </c>
      <c r="L660">
        <f>L314-L$124</f>
        <v>2311</v>
      </c>
      <c r="M660" s="17">
        <f t="shared" si="203"/>
        <v>2.3551352342906059E-2</v>
      </c>
    </row>
    <row r="661" spans="1:13">
      <c r="A661" s="16">
        <v>44203</v>
      </c>
      <c r="B661">
        <f>B315-B200</f>
        <v>870678</v>
      </c>
      <c r="D661">
        <f>D315-D$124</f>
        <v>99561</v>
      </c>
      <c r="E661">
        <f>E315</f>
        <v>38705</v>
      </c>
      <c r="F661">
        <f>F315</f>
        <v>1424</v>
      </c>
      <c r="G661">
        <f>G315</f>
        <v>1228</v>
      </c>
      <c r="H661">
        <f>H315</f>
        <v>196</v>
      </c>
      <c r="J661">
        <f t="shared" si="202"/>
        <v>37281</v>
      </c>
      <c r="K661">
        <f>K315-K$124</f>
        <v>58637</v>
      </c>
      <c r="L661">
        <f>L315-L$124</f>
        <v>2347</v>
      </c>
      <c r="M661" s="17">
        <f t="shared" si="203"/>
        <v>2.357348761061058E-2</v>
      </c>
    </row>
    <row r="662" spans="1:13">
      <c r="A662" s="16">
        <v>44204</v>
      </c>
      <c r="B662">
        <f>B316-B201</f>
        <v>876938</v>
      </c>
      <c r="D662">
        <f>D316-D$124</f>
        <v>101403</v>
      </c>
      <c r="E662">
        <f>E316</f>
        <v>39672</v>
      </c>
      <c r="F662">
        <f>F316</f>
        <v>1446</v>
      </c>
      <c r="G662">
        <f>G316</f>
        <v>1246</v>
      </c>
      <c r="H662">
        <f>H316</f>
        <v>200</v>
      </c>
      <c r="J662">
        <f t="shared" si="202"/>
        <v>38226</v>
      </c>
      <c r="K662">
        <f>K316-K$124</f>
        <v>59477</v>
      </c>
      <c r="L662">
        <f>L316-L$124</f>
        <v>2382</v>
      </c>
      <c r="M662" s="17">
        <f t="shared" si="203"/>
        <v>2.3490429277240318E-2</v>
      </c>
    </row>
    <row r="663" spans="1:13">
      <c r="A663" s="16">
        <v>44205</v>
      </c>
      <c r="B663">
        <f>B317-B202</f>
        <v>881556</v>
      </c>
      <c r="D663">
        <f>D317-D$124</f>
        <v>103242</v>
      </c>
      <c r="E663">
        <f>E317</f>
        <v>40398</v>
      </c>
      <c r="F663">
        <f>F317</f>
        <v>1461</v>
      </c>
      <c r="G663">
        <f>G317</f>
        <v>1256</v>
      </c>
      <c r="H663">
        <f>H317</f>
        <v>205</v>
      </c>
      <c r="J663">
        <f t="shared" si="202"/>
        <v>38937</v>
      </c>
      <c r="K663">
        <f>K317-K$124</f>
        <v>60559</v>
      </c>
      <c r="L663">
        <f>L317-L$124</f>
        <v>2413</v>
      </c>
      <c r="M663" s="17">
        <f t="shared" si="203"/>
        <v>2.3372270974990797E-2</v>
      </c>
    </row>
    <row r="664" spans="1:13">
      <c r="A664" s="16">
        <v>44206</v>
      </c>
      <c r="B664">
        <f>B318-B203</f>
        <v>884794</v>
      </c>
      <c r="D664">
        <f>D318-D$124</f>
        <v>104975</v>
      </c>
      <c r="E664">
        <f>E318</f>
        <v>41506</v>
      </c>
      <c r="F664">
        <f>F318</f>
        <v>1473</v>
      </c>
      <c r="G664">
        <f>G318</f>
        <v>1265</v>
      </c>
      <c r="H664">
        <f>H318</f>
        <v>208</v>
      </c>
      <c r="J664">
        <f t="shared" si="202"/>
        <v>40033</v>
      </c>
      <c r="K664">
        <f>K318-K$124</f>
        <v>61151</v>
      </c>
      <c r="L664">
        <f>L318-L$124</f>
        <v>2446</v>
      </c>
      <c r="M664" s="17">
        <f t="shared" si="203"/>
        <v>2.3300785901405097E-2</v>
      </c>
    </row>
    <row r="665" spans="1:13">
      <c r="A665" s="16">
        <v>44207</v>
      </c>
      <c r="B665">
        <f>B319-B204</f>
        <v>887163</v>
      </c>
      <c r="D665">
        <f>D319-D$124</f>
        <v>106562</v>
      </c>
      <c r="E665">
        <f>E319</f>
        <v>42819</v>
      </c>
      <c r="F665">
        <f>F319</f>
        <v>1506</v>
      </c>
      <c r="G665">
        <f>G319</f>
        <v>1298</v>
      </c>
      <c r="H665">
        <f>H319</f>
        <v>208</v>
      </c>
      <c r="J665">
        <f t="shared" si="202"/>
        <v>41313</v>
      </c>
      <c r="K665">
        <f>K319-K$124</f>
        <v>61388</v>
      </c>
      <c r="L665">
        <f>L319-L$124</f>
        <v>2483</v>
      </c>
      <c r="M665" s="17">
        <f t="shared" si="203"/>
        <v>2.330098909555001E-2</v>
      </c>
    </row>
    <row r="666" spans="1:13">
      <c r="A666" s="16">
        <v>44208</v>
      </c>
      <c r="B666">
        <f>B320-B205</f>
        <v>893562</v>
      </c>
      <c r="D666">
        <f>D320-D$124</f>
        <v>108475</v>
      </c>
      <c r="E666">
        <f>E320</f>
        <v>44038</v>
      </c>
      <c r="F666">
        <f>F320</f>
        <v>1551</v>
      </c>
      <c r="G666">
        <f>G320</f>
        <v>1342</v>
      </c>
      <c r="H666">
        <f>H320</f>
        <v>209</v>
      </c>
      <c r="J666">
        <f t="shared" si="202"/>
        <v>42487</v>
      </c>
      <c r="K666">
        <f>K320-K$124</f>
        <v>62042</v>
      </c>
      <c r="L666">
        <f>L320-L$124</f>
        <v>2523</v>
      </c>
      <c r="M666" s="17">
        <f t="shared" si="203"/>
        <v>2.3258815395252361E-2</v>
      </c>
    </row>
    <row r="667" spans="1:13">
      <c r="A667" s="16">
        <v>44209</v>
      </c>
      <c r="B667">
        <f>B321-B206</f>
        <v>900984</v>
      </c>
      <c r="D667">
        <f>D321-D$124</f>
        <v>110444</v>
      </c>
      <c r="E667">
        <f>E321</f>
        <v>44677</v>
      </c>
      <c r="F667">
        <f>F321</f>
        <v>1579</v>
      </c>
      <c r="G667">
        <f>G321</f>
        <v>1371</v>
      </c>
      <c r="H667">
        <f>H321</f>
        <v>208</v>
      </c>
      <c r="J667">
        <f t="shared" si="202"/>
        <v>43098</v>
      </c>
      <c r="K667">
        <f>K321-K$124</f>
        <v>63336</v>
      </c>
      <c r="L667">
        <f>L321-L$124</f>
        <v>2559</v>
      </c>
      <c r="M667" s="17">
        <f t="shared" si="203"/>
        <v>2.3170113360617146E-2</v>
      </c>
    </row>
    <row r="668" spans="1:13">
      <c r="A668" s="16">
        <v>44210</v>
      </c>
      <c r="B668">
        <f>B322-B207</f>
        <v>908619</v>
      </c>
      <c r="D668">
        <f>D322-D$124</f>
        <v>112311</v>
      </c>
      <c r="E668">
        <f>E322</f>
        <v>44865</v>
      </c>
      <c r="F668">
        <f>F322</f>
        <v>1602</v>
      </c>
      <c r="G668">
        <f>G322</f>
        <v>1397</v>
      </c>
      <c r="H668">
        <f>H322</f>
        <v>205</v>
      </c>
      <c r="J668">
        <f t="shared" si="202"/>
        <v>43263</v>
      </c>
      <c r="K668">
        <f>K322-K$124</f>
        <v>64979</v>
      </c>
      <c r="L668">
        <f>L322-L$124</f>
        <v>2595</v>
      </c>
      <c r="M668" s="17">
        <f t="shared" si="203"/>
        <v>2.3105483879584367E-2</v>
      </c>
    </row>
    <row r="669" spans="1:13">
      <c r="A669" s="16">
        <v>44211</v>
      </c>
      <c r="B669">
        <f>B323-B208</f>
        <v>925616</v>
      </c>
      <c r="D669">
        <f>D323-D$124</f>
        <v>114256</v>
      </c>
      <c r="E669">
        <f>E323</f>
        <v>45045</v>
      </c>
      <c r="F669">
        <f>F323</f>
        <v>1613</v>
      </c>
      <c r="G669">
        <f>G323</f>
        <v>1403</v>
      </c>
      <c r="H669">
        <f>H323</f>
        <v>210</v>
      </c>
      <c r="J669">
        <f t="shared" si="202"/>
        <v>43432</v>
      </c>
      <c r="K669">
        <f>K323-K$124</f>
        <v>66705</v>
      </c>
      <c r="L669">
        <f>L323-L$124</f>
        <v>2634</v>
      </c>
      <c r="M669" s="17">
        <f t="shared" si="203"/>
        <v>2.3053493908416187E-2</v>
      </c>
    </row>
    <row r="670" spans="1:13">
      <c r="A670" s="16">
        <v>44212</v>
      </c>
      <c r="B670">
        <f>B324-B209</f>
        <v>944674</v>
      </c>
      <c r="D670">
        <f>D324-D$124</f>
        <v>116210</v>
      </c>
      <c r="E670">
        <f>E324</f>
        <v>45452</v>
      </c>
      <c r="F670">
        <f>F324</f>
        <v>1618</v>
      </c>
      <c r="G670">
        <f>G324</f>
        <v>1406</v>
      </c>
      <c r="H670">
        <f>H324</f>
        <v>212</v>
      </c>
      <c r="J670">
        <f t="shared" si="202"/>
        <v>43834</v>
      </c>
      <c r="K670">
        <f>K324-K$124</f>
        <v>68214</v>
      </c>
      <c r="L670">
        <f>L324-L$124</f>
        <v>2672</v>
      </c>
      <c r="M670" s="17">
        <f t="shared" si="203"/>
        <v>2.2992857757507961E-2</v>
      </c>
    </row>
    <row r="671" spans="1:13">
      <c r="A671" s="16">
        <v>44213</v>
      </c>
      <c r="B671">
        <f>B325-B210</f>
        <v>984032</v>
      </c>
      <c r="D671">
        <f>D325-D$124</f>
        <v>117649</v>
      </c>
      <c r="E671">
        <f>E325</f>
        <v>46425</v>
      </c>
      <c r="F671">
        <f>F325</f>
        <v>1630</v>
      </c>
      <c r="G671">
        <f>G325</f>
        <v>1422</v>
      </c>
      <c r="H671">
        <f>H325</f>
        <v>208</v>
      </c>
      <c r="J671">
        <f t="shared" si="202"/>
        <v>44795</v>
      </c>
      <c r="K671">
        <f>K325-K$124</f>
        <v>68645</v>
      </c>
      <c r="L671">
        <f>L325-L$124</f>
        <v>2707</v>
      </c>
      <c r="M671" s="17">
        <f t="shared" si="203"/>
        <v>2.3009120349514234E-2</v>
      </c>
    </row>
    <row r="672" spans="1:13">
      <c r="A672" s="16">
        <v>44214</v>
      </c>
      <c r="B672">
        <f>B326-B211</f>
        <v>1018478</v>
      </c>
      <c r="D672">
        <f>D326-D$124</f>
        <v>118927</v>
      </c>
      <c r="E672">
        <f>E326</f>
        <v>46885</v>
      </c>
      <c r="F672">
        <f>F326</f>
        <v>1649</v>
      </c>
      <c r="G672">
        <f>G326</f>
        <v>1444</v>
      </c>
      <c r="H672">
        <f>H326</f>
        <v>205</v>
      </c>
      <c r="J672">
        <f t="shared" si="202"/>
        <v>45236</v>
      </c>
      <c r="K672">
        <f>K326-K$124</f>
        <v>69425</v>
      </c>
      <c r="L672">
        <f>L326-L$124</f>
        <v>2745</v>
      </c>
      <c r="M672" s="17">
        <f t="shared" si="203"/>
        <v>2.3081386060356354E-2</v>
      </c>
    </row>
    <row r="673" spans="1:13">
      <c r="A673" s="16">
        <v>44215</v>
      </c>
      <c r="B673">
        <f>B327-B212</f>
        <v>1034087</v>
      </c>
      <c r="D673">
        <f>D327-D$124</f>
        <v>120568</v>
      </c>
      <c r="E673">
        <f>E327</f>
        <v>47527</v>
      </c>
      <c r="F673">
        <f>F327</f>
        <v>1667</v>
      </c>
      <c r="G673">
        <f>G327</f>
        <v>1456</v>
      </c>
      <c r="H673">
        <f>H327</f>
        <v>211</v>
      </c>
      <c r="J673">
        <f t="shared" si="202"/>
        <v>45860</v>
      </c>
      <c r="K673">
        <f>K327-K$124</f>
        <v>70387</v>
      </c>
      <c r="L673">
        <f>L327-L$124</f>
        <v>2782</v>
      </c>
      <c r="M673" s="17">
        <f t="shared" si="203"/>
        <v>2.3074115851635591E-2</v>
      </c>
    </row>
    <row r="674" spans="1:13">
      <c r="A674" s="16">
        <v>44216</v>
      </c>
      <c r="B674">
        <f>B328-B213</f>
        <v>1049888</v>
      </c>
      <c r="D674">
        <f>D328-D$124</f>
        <v>122054</v>
      </c>
      <c r="E674">
        <f>E328</f>
        <v>46707</v>
      </c>
      <c r="F674">
        <f>F328</f>
        <v>1674</v>
      </c>
      <c r="G674">
        <f>G328</f>
        <v>1459</v>
      </c>
      <c r="H674">
        <f>H328</f>
        <v>215</v>
      </c>
      <c r="J674">
        <f t="shared" si="202"/>
        <v>45033</v>
      </c>
      <c r="K674">
        <f>K328-K$124</f>
        <v>72656</v>
      </c>
      <c r="L674">
        <f>L328-L$124</f>
        <v>2819</v>
      </c>
      <c r="M674" s="17">
        <f t="shared" si="203"/>
        <v>2.3096334409359792E-2</v>
      </c>
    </row>
    <row r="675" spans="1:13">
      <c r="A675" s="16">
        <v>44217</v>
      </c>
      <c r="B675">
        <f>B329-B214</f>
        <v>1069083</v>
      </c>
      <c r="D675">
        <f>D329-D$124</f>
        <v>123284</v>
      </c>
      <c r="E675">
        <f>E329</f>
        <v>46898</v>
      </c>
      <c r="F675">
        <f>F329</f>
        <v>1657</v>
      </c>
      <c r="G675">
        <f>G329</f>
        <v>1436</v>
      </c>
      <c r="H675">
        <f>H329</f>
        <v>221</v>
      </c>
      <c r="J675">
        <f t="shared" si="202"/>
        <v>45241</v>
      </c>
      <c r="K675">
        <f>K329-K$124</f>
        <v>73667</v>
      </c>
      <c r="L675">
        <f>L329-L$124</f>
        <v>2847</v>
      </c>
      <c r="M675" s="17">
        <f t="shared" si="203"/>
        <v>2.3093020992180656E-2</v>
      </c>
    </row>
    <row r="676" spans="1:13">
      <c r="A676" s="16">
        <v>44218</v>
      </c>
      <c r="B676">
        <f>B330-B215</f>
        <v>1083223</v>
      </c>
      <c r="D676">
        <f>D330-D$124</f>
        <v>124639</v>
      </c>
      <c r="E676">
        <f>E330</f>
        <v>47289</v>
      </c>
      <c r="F676">
        <f>F330</f>
        <v>1663</v>
      </c>
      <c r="G676">
        <f>G330</f>
        <v>1441</v>
      </c>
      <c r="H676">
        <f>H330</f>
        <v>222</v>
      </c>
      <c r="J676">
        <f t="shared" si="202"/>
        <v>45626</v>
      </c>
      <c r="K676">
        <f>K330-K$124</f>
        <v>74599</v>
      </c>
      <c r="L676">
        <f>L330-L$124</f>
        <v>2879</v>
      </c>
      <c r="M676" s="17">
        <f t="shared" ref="M676:M685" si="204">L676/D676</f>
        <v>2.3098709071799357E-2</v>
      </c>
    </row>
    <row r="677" spans="1:13">
      <c r="A677" s="16">
        <v>44219</v>
      </c>
      <c r="B677">
        <f>B331-B216</f>
        <v>1100043</v>
      </c>
      <c r="D677">
        <f>D331-D$124</f>
        <v>125797</v>
      </c>
      <c r="E677">
        <f>E331</f>
        <v>47627</v>
      </c>
      <c r="F677">
        <f>F331</f>
        <v>1667</v>
      </c>
      <c r="G677">
        <f>G331</f>
        <v>1444</v>
      </c>
      <c r="H677">
        <f>H331</f>
        <v>223</v>
      </c>
      <c r="J677">
        <f t="shared" si="202"/>
        <v>45960</v>
      </c>
      <c r="K677">
        <f>K331-K$124</f>
        <v>75386</v>
      </c>
      <c r="L677">
        <f>L331-L$124</f>
        <v>2912</v>
      </c>
      <c r="M677" s="17">
        <f t="shared" si="204"/>
        <v>2.3148405764843359E-2</v>
      </c>
    </row>
    <row r="678" spans="1:13">
      <c r="A678" s="16">
        <v>44220</v>
      </c>
      <c r="B678">
        <f>B332-B217</f>
        <v>1113997</v>
      </c>
      <c r="D678">
        <f>D332-D$124</f>
        <v>126672</v>
      </c>
      <c r="E678">
        <f>E332</f>
        <v>47654</v>
      </c>
      <c r="F678">
        <f>F332</f>
        <v>1658</v>
      </c>
      <c r="G678">
        <f>G332</f>
        <v>1431</v>
      </c>
      <c r="H678">
        <f>H332</f>
        <v>227</v>
      </c>
      <c r="J678">
        <f t="shared" si="202"/>
        <v>45996</v>
      </c>
      <c r="K678">
        <f>K332-K$124</f>
        <v>76202</v>
      </c>
      <c r="L678">
        <f>L332-L$124</f>
        <v>2944</v>
      </c>
      <c r="M678" s="17">
        <f t="shared" si="204"/>
        <v>2.324112668940255E-2</v>
      </c>
    </row>
    <row r="679" spans="1:13">
      <c r="A679" s="16">
        <v>44221</v>
      </c>
      <c r="B679">
        <f>B333-B218</f>
        <v>1129253</v>
      </c>
      <c r="D679">
        <f>D333-D$124</f>
        <v>127557</v>
      </c>
      <c r="E679">
        <f>E333</f>
        <v>48001</v>
      </c>
      <c r="F679">
        <f>F333</f>
        <v>1666</v>
      </c>
      <c r="G679">
        <f>G333</f>
        <v>1439</v>
      </c>
      <c r="H679">
        <f>H333</f>
        <v>227</v>
      </c>
      <c r="J679">
        <f t="shared" si="202"/>
        <v>46335</v>
      </c>
      <c r="K679">
        <f>K333-K$124</f>
        <v>76706</v>
      </c>
      <c r="L679">
        <f>L333-L$124</f>
        <v>2978</v>
      </c>
      <c r="M679" s="17">
        <f t="shared" si="204"/>
        <v>2.3346425519571643E-2</v>
      </c>
    </row>
    <row r="680" spans="1:13">
      <c r="A680" s="16">
        <v>44222</v>
      </c>
      <c r="B680">
        <f>B334-B219</f>
        <v>1146194</v>
      </c>
      <c r="D680">
        <f>D334-D$124</f>
        <v>128527</v>
      </c>
      <c r="E680">
        <f>E334</f>
        <v>47479</v>
      </c>
      <c r="F680">
        <f>F334</f>
        <v>1664</v>
      </c>
      <c r="G680">
        <f>G334</f>
        <v>1435</v>
      </c>
      <c r="H680">
        <f>H334</f>
        <v>229</v>
      </c>
      <c r="J680">
        <f t="shared" si="202"/>
        <v>45815</v>
      </c>
      <c r="K680">
        <f>K334-K$124</f>
        <v>78162</v>
      </c>
      <c r="L680">
        <f>L334-L$124</f>
        <v>3014</v>
      </c>
      <c r="M680" s="17">
        <f t="shared" si="204"/>
        <v>2.3450325612517215E-2</v>
      </c>
    </row>
    <row r="681" spans="1:13">
      <c r="A681" s="16">
        <v>44223</v>
      </c>
      <c r="B681">
        <f>B335-B220</f>
        <v>1171966</v>
      </c>
      <c r="D681">
        <f>D335-D$124</f>
        <v>129523</v>
      </c>
      <c r="E681">
        <f>E335</f>
        <v>47030</v>
      </c>
      <c r="F681">
        <f>F335</f>
        <v>1653</v>
      </c>
      <c r="G681">
        <f>G335</f>
        <v>1421</v>
      </c>
      <c r="H681">
        <f>H335</f>
        <v>232</v>
      </c>
      <c r="J681">
        <f t="shared" si="202"/>
        <v>45377</v>
      </c>
      <c r="K681">
        <f>K335-K$124</f>
        <v>79569</v>
      </c>
      <c r="L681">
        <f>L335-L$124</f>
        <v>3052</v>
      </c>
      <c r="M681" s="17">
        <f t="shared" si="204"/>
        <v>2.3563382565258681E-2</v>
      </c>
    </row>
    <row r="682" spans="1:13">
      <c r="A682" s="16">
        <v>44224</v>
      </c>
      <c r="B682">
        <f>B336-B221</f>
        <v>1192071</v>
      </c>
      <c r="D682">
        <f>D336-D$124</f>
        <v>130517</v>
      </c>
      <c r="E682">
        <f>E336</f>
        <v>46176</v>
      </c>
      <c r="F682">
        <f>F336</f>
        <v>1620</v>
      </c>
      <c r="G682">
        <f>G336</f>
        <v>1405</v>
      </c>
      <c r="H682">
        <f>H336</f>
        <v>215</v>
      </c>
      <c r="J682">
        <f t="shared" si="202"/>
        <v>44556</v>
      </c>
      <c r="K682">
        <f>K336-K$124</f>
        <v>81380</v>
      </c>
      <c r="L682">
        <f>L336-L$124</f>
        <v>3089</v>
      </c>
      <c r="M682" s="17">
        <f t="shared" si="204"/>
        <v>2.3667414972762171E-2</v>
      </c>
    </row>
    <row r="683" spans="1:13">
      <c r="A683" s="16">
        <v>44225</v>
      </c>
      <c r="B683">
        <f>B337-B222</f>
        <v>1210778</v>
      </c>
      <c r="D683">
        <f>D337-D$124</f>
        <v>131461</v>
      </c>
      <c r="E683">
        <f>E337</f>
        <v>44267</v>
      </c>
      <c r="F683">
        <f>F337</f>
        <v>1584</v>
      </c>
      <c r="G683">
        <f>G337</f>
        <v>1373</v>
      </c>
      <c r="H683">
        <f>H337</f>
        <v>211</v>
      </c>
      <c r="J683">
        <f t="shared" si="202"/>
        <v>42683</v>
      </c>
      <c r="K683">
        <f>K337-K$124</f>
        <v>84196</v>
      </c>
      <c r="L683">
        <f>L337-L$124</f>
        <v>3126</v>
      </c>
      <c r="M683" s="17">
        <f t="shared" si="204"/>
        <v>2.3778915419782293E-2</v>
      </c>
    </row>
    <row r="684" spans="1:13">
      <c r="A684" s="16">
        <v>44226</v>
      </c>
      <c r="B684">
        <f>B338-B223</f>
        <v>1229450</v>
      </c>
      <c r="D684">
        <f>D338-D$124</f>
        <v>132307</v>
      </c>
      <c r="E684">
        <f>E338</f>
        <v>42868</v>
      </c>
      <c r="F684">
        <f>F338</f>
        <v>1553</v>
      </c>
      <c r="G684">
        <f>G338</f>
        <v>1345</v>
      </c>
      <c r="H684">
        <f>H338</f>
        <v>208</v>
      </c>
      <c r="J684">
        <f t="shared" si="202"/>
        <v>41315</v>
      </c>
      <c r="K684">
        <f>K338-K$124</f>
        <v>86406</v>
      </c>
      <c r="L684">
        <f>L338-L$124</f>
        <v>3161</v>
      </c>
      <c r="M684" s="17">
        <f t="shared" si="204"/>
        <v>2.3891404082928339E-2</v>
      </c>
    </row>
    <row r="685" spans="1:13">
      <c r="A685" s="16">
        <v>44227</v>
      </c>
      <c r="B685">
        <f>B339-B224</f>
        <v>1254926</v>
      </c>
      <c r="D685">
        <f>D339-D$124</f>
        <v>133023</v>
      </c>
      <c r="E685">
        <f>E339</f>
        <v>42289</v>
      </c>
      <c r="F685">
        <f>F339</f>
        <v>1529</v>
      </c>
      <c r="G685">
        <f>G339</f>
        <v>1325</v>
      </c>
      <c r="H685">
        <f>H339</f>
        <v>204</v>
      </c>
      <c r="J685">
        <f t="shared" si="202"/>
        <v>40760</v>
      </c>
      <c r="K685">
        <f>K339-K$124</f>
        <v>87666</v>
      </c>
      <c r="L685">
        <f>L339-L$124</f>
        <v>3196</v>
      </c>
      <c r="M685" s="17">
        <f t="shared" si="204"/>
        <v>2.4025920329567067E-2</v>
      </c>
    </row>
    <row r="686" spans="1:13">
      <c r="A686" s="16">
        <v>44228</v>
      </c>
      <c r="B686">
        <f>B340-B225</f>
        <v>1280524</v>
      </c>
      <c r="D686">
        <f>D340-D$124</f>
        <v>133789</v>
      </c>
      <c r="E686">
        <f>E340</f>
        <v>42202</v>
      </c>
      <c r="F686">
        <f>F340</f>
        <v>1540</v>
      </c>
      <c r="G686">
        <f>G340</f>
        <v>1336</v>
      </c>
      <c r="H686">
        <f>H340</f>
        <v>204</v>
      </c>
      <c r="J686">
        <f t="shared" si="202"/>
        <v>40662</v>
      </c>
      <c r="K686">
        <f>K340-K$124</f>
        <v>88489</v>
      </c>
      <c r="L686">
        <f>L340-L$124</f>
        <v>3226</v>
      </c>
      <c r="M686" s="17">
        <f t="shared" ref="M686:M719" si="205">L686/D686</f>
        <v>2.411259520588389E-2</v>
      </c>
    </row>
    <row r="687" spans="1:13">
      <c r="A687" s="16">
        <v>44229</v>
      </c>
      <c r="B687">
        <f>B341-B226</f>
        <v>1295038</v>
      </c>
      <c r="D687">
        <f>D341-D$124</f>
        <v>134773</v>
      </c>
      <c r="E687">
        <f>E341</f>
        <v>41613</v>
      </c>
      <c r="F687">
        <f>F341</f>
        <v>1529</v>
      </c>
      <c r="G687">
        <f>G341</f>
        <v>1327</v>
      </c>
      <c r="H687">
        <f>H341</f>
        <v>202</v>
      </c>
      <c r="J687">
        <f t="shared" si="202"/>
        <v>40084</v>
      </c>
      <c r="K687">
        <f>K341-K$124</f>
        <v>90025</v>
      </c>
      <c r="L687">
        <f>L341-L$124</f>
        <v>3263</v>
      </c>
      <c r="M687" s="17">
        <f t="shared" si="205"/>
        <v>2.4211080854473817E-2</v>
      </c>
    </row>
    <row r="688" spans="1:13">
      <c r="A688" s="16">
        <v>44230</v>
      </c>
      <c r="B688">
        <f>B342-B227</f>
        <v>1314659</v>
      </c>
      <c r="D688">
        <f>D342-D$124</f>
        <v>135659</v>
      </c>
      <c r="E688">
        <f>E342</f>
        <v>41122</v>
      </c>
      <c r="F688">
        <f>F342</f>
        <v>1510</v>
      </c>
      <c r="G688">
        <f>G342</f>
        <v>1317</v>
      </c>
      <c r="H688">
        <f>H342</f>
        <v>193</v>
      </c>
      <c r="J688">
        <f t="shared" si="202"/>
        <v>39612</v>
      </c>
      <c r="K688">
        <f>K342-K$124</f>
        <v>91368</v>
      </c>
      <c r="L688">
        <f>L342-L$124</f>
        <v>3297</v>
      </c>
      <c r="M688" s="17">
        <f t="shared" si="205"/>
        <v>2.430358472346103E-2</v>
      </c>
    </row>
    <row r="689" spans="1:13">
      <c r="A689" s="16">
        <v>44231</v>
      </c>
      <c r="B689">
        <f>B343-B228</f>
        <v>1333144</v>
      </c>
      <c r="D689">
        <f>D343-D$124</f>
        <v>136448</v>
      </c>
      <c r="E689">
        <f>E343</f>
        <v>40654</v>
      </c>
      <c r="F689">
        <f>F343</f>
        <v>1473</v>
      </c>
      <c r="G689">
        <f>G343</f>
        <v>1286</v>
      </c>
      <c r="H689">
        <f>H343</f>
        <v>187</v>
      </c>
      <c r="J689">
        <f t="shared" si="202"/>
        <v>39181</v>
      </c>
      <c r="K689">
        <f>K343-K$124</f>
        <v>92601</v>
      </c>
      <c r="L689">
        <f>L343-L$124</f>
        <v>3321</v>
      </c>
      <c r="M689" s="17">
        <f t="shared" si="205"/>
        <v>2.4338942307692308E-2</v>
      </c>
    </row>
    <row r="690" spans="1:13">
      <c r="A690" s="16">
        <v>44232</v>
      </c>
      <c r="B690">
        <f>B344-B229</f>
        <v>1350010</v>
      </c>
      <c r="D690">
        <f>D344-D$124</f>
        <v>137064</v>
      </c>
      <c r="E690">
        <f>E344</f>
        <v>39554</v>
      </c>
      <c r="F690">
        <f>F344</f>
        <v>1426</v>
      </c>
      <c r="G690">
        <f>G344</f>
        <v>1244</v>
      </c>
      <c r="H690">
        <f>H344</f>
        <v>182</v>
      </c>
      <c r="J690">
        <f t="shared" si="202"/>
        <v>38128</v>
      </c>
      <c r="K690">
        <f>K344-K$124</f>
        <v>94286</v>
      </c>
      <c r="L690">
        <f>L344-L$124</f>
        <v>3352</v>
      </c>
      <c r="M690" s="17">
        <f t="shared" si="205"/>
        <v>2.4455728710675306E-2</v>
      </c>
    </row>
    <row r="691" spans="1:13">
      <c r="A691" s="16">
        <v>44233</v>
      </c>
      <c r="B691">
        <f>B345-B230</f>
        <v>1368699</v>
      </c>
      <c r="D691">
        <f>D345-D$124</f>
        <v>137900</v>
      </c>
      <c r="E691">
        <f>E345</f>
        <v>39266</v>
      </c>
      <c r="F691">
        <f>F345</f>
        <v>1405</v>
      </c>
      <c r="G691">
        <f>G345</f>
        <v>1228</v>
      </c>
      <c r="H691">
        <f>H345</f>
        <v>177</v>
      </c>
      <c r="J691">
        <f t="shared" si="202"/>
        <v>37861</v>
      </c>
      <c r="K691">
        <f>K345-K$124</f>
        <v>95387</v>
      </c>
      <c r="L691">
        <f>L345-L$124</f>
        <v>3375</v>
      </c>
      <c r="M691" s="17">
        <f t="shared" si="205"/>
        <v>2.4474256707759247E-2</v>
      </c>
    </row>
    <row r="692" spans="1:13">
      <c r="A692" s="16">
        <v>44234</v>
      </c>
      <c r="B692">
        <f>B346-B231</f>
        <v>1385888</v>
      </c>
      <c r="D692">
        <f>D346-D$124</f>
        <v>138474</v>
      </c>
      <c r="E692">
        <f>E346</f>
        <v>39009</v>
      </c>
      <c r="F692">
        <f>F346</f>
        <v>1376</v>
      </c>
      <c r="G692">
        <f>G346</f>
        <v>1198</v>
      </c>
      <c r="H692">
        <f>H346</f>
        <v>178</v>
      </c>
      <c r="J692">
        <f t="shared" si="202"/>
        <v>37633</v>
      </c>
      <c r="K692">
        <f>K346-K$124</f>
        <v>96193</v>
      </c>
      <c r="L692">
        <f>L346-L$124</f>
        <v>3400</v>
      </c>
      <c r="M692" s="17">
        <f t="shared" si="205"/>
        <v>2.4553345754437655E-2</v>
      </c>
    </row>
    <row r="693" spans="1:13">
      <c r="A693" s="16">
        <v>44235</v>
      </c>
      <c r="B693">
        <f>B347-B232</f>
        <v>1400625</v>
      </c>
      <c r="D693">
        <f>D347-D$124</f>
        <v>138952</v>
      </c>
      <c r="E693">
        <f>E347</f>
        <v>38932</v>
      </c>
      <c r="F693">
        <f>F347</f>
        <v>1373</v>
      </c>
      <c r="G693">
        <f>G347</f>
        <v>1192</v>
      </c>
      <c r="H693">
        <f>H347</f>
        <v>181</v>
      </c>
      <c r="J693">
        <f t="shared" si="202"/>
        <v>37559</v>
      </c>
      <c r="K693">
        <f>K347-K$124</f>
        <v>96726</v>
      </c>
      <c r="L693">
        <f>L347-L$124</f>
        <v>3422</v>
      </c>
      <c r="M693" s="17">
        <f t="shared" si="205"/>
        <v>2.4627209396050436E-2</v>
      </c>
    </row>
    <row r="694" spans="1:13">
      <c r="A694" s="16">
        <v>44236</v>
      </c>
      <c r="B694">
        <f>B348-B233</f>
        <v>1416834</v>
      </c>
      <c r="D694">
        <f>D348-D$124</f>
        <v>139696</v>
      </c>
      <c r="E694">
        <f>E348</f>
        <v>38521</v>
      </c>
      <c r="F694">
        <f>F348</f>
        <v>1337</v>
      </c>
      <c r="G694">
        <f>G348</f>
        <v>1161</v>
      </c>
      <c r="H694">
        <f>H348</f>
        <v>176</v>
      </c>
      <c r="J694">
        <f t="shared" si="202"/>
        <v>37184</v>
      </c>
      <c r="K694">
        <f>K348-K$124</f>
        <v>97857</v>
      </c>
      <c r="L694">
        <f>L348-L$124</f>
        <v>3446</v>
      </c>
      <c r="M694" s="17">
        <f t="shared" si="205"/>
        <v>2.466785018898179E-2</v>
      </c>
    </row>
    <row r="695" spans="1:13">
      <c r="A695" s="16">
        <v>44237</v>
      </c>
      <c r="B695">
        <f>B349-B234</f>
        <v>1432804</v>
      </c>
      <c r="D695">
        <f>D349-D$124</f>
        <v>140391</v>
      </c>
      <c r="E695">
        <f>E349</f>
        <v>37587</v>
      </c>
      <c r="F695">
        <f>F349</f>
        <v>1278</v>
      </c>
      <c r="G695">
        <f>G349</f>
        <v>1108</v>
      </c>
      <c r="H695">
        <f>H349</f>
        <v>170</v>
      </c>
      <c r="J695">
        <f t="shared" si="202"/>
        <v>36309</v>
      </c>
      <c r="K695">
        <f>K349-K$124</f>
        <v>99457</v>
      </c>
      <c r="L695">
        <f>L349-L$124</f>
        <v>3475</v>
      </c>
      <c r="M695" s="17">
        <f t="shared" si="205"/>
        <v>2.4752298936541517E-2</v>
      </c>
    </row>
    <row r="696" spans="1:13">
      <c r="A696" s="16">
        <v>44238</v>
      </c>
      <c r="B696">
        <f>B350-B235</f>
        <v>1451154</v>
      </c>
      <c r="D696">
        <f>D350-D$124</f>
        <v>141151</v>
      </c>
      <c r="E696">
        <f>E350</f>
        <v>36655</v>
      </c>
      <c r="F696">
        <f>F350</f>
        <v>1236</v>
      </c>
      <c r="G696">
        <f>G350</f>
        <v>1071</v>
      </c>
      <c r="H696">
        <f>H350</f>
        <v>165</v>
      </c>
      <c r="J696">
        <f t="shared" si="202"/>
        <v>35419</v>
      </c>
      <c r="K696">
        <f>K350-K$124</f>
        <v>101123</v>
      </c>
      <c r="L696">
        <f>L350-L$124</f>
        <v>3501</v>
      </c>
      <c r="M696" s="17">
        <f t="shared" si="205"/>
        <v>2.4803224915161778E-2</v>
      </c>
    </row>
    <row r="697" spans="1:13">
      <c r="A697" s="16">
        <v>44239</v>
      </c>
      <c r="B697">
        <f>B351-B236</f>
        <v>1466114</v>
      </c>
      <c r="D697">
        <f>D351-D$124</f>
        <v>141642</v>
      </c>
      <c r="E697">
        <f>E351</f>
        <v>35307</v>
      </c>
      <c r="F697">
        <f>F351</f>
        <v>1224</v>
      </c>
      <c r="G697">
        <f>G351</f>
        <v>1055</v>
      </c>
      <c r="H697">
        <f>H351</f>
        <v>169</v>
      </c>
      <c r="J697">
        <f t="shared" si="202"/>
        <v>34083</v>
      </c>
      <c r="K697">
        <f>K351-K$124</f>
        <v>102941</v>
      </c>
      <c r="L697">
        <f>L351-L$124</f>
        <v>3522</v>
      </c>
      <c r="M697" s="17">
        <f t="shared" si="205"/>
        <v>2.4865505993984835E-2</v>
      </c>
    </row>
    <row r="698" spans="1:13">
      <c r="A698" s="16">
        <v>44240</v>
      </c>
      <c r="B698">
        <f>B352-B237</f>
        <v>1481432</v>
      </c>
      <c r="D698">
        <f>D352-D$124</f>
        <v>142185</v>
      </c>
      <c r="E698">
        <f>E352</f>
        <v>34970</v>
      </c>
      <c r="F698">
        <f>F352</f>
        <v>1211</v>
      </c>
      <c r="G698">
        <f>G352</f>
        <v>1043</v>
      </c>
      <c r="H698">
        <f>H352</f>
        <v>168</v>
      </c>
      <c r="J698">
        <f t="shared" si="202"/>
        <v>33759</v>
      </c>
      <c r="K698">
        <f>K352-K$124</f>
        <v>103801</v>
      </c>
      <c r="L698">
        <f>L352-L$124</f>
        <v>3542</v>
      </c>
      <c r="M698" s="17">
        <f t="shared" si="205"/>
        <v>2.4911207230017232E-2</v>
      </c>
    </row>
    <row r="699" spans="1:13">
      <c r="A699" s="16">
        <v>44241</v>
      </c>
      <c r="B699">
        <f>B353-B238</f>
        <v>1493685</v>
      </c>
      <c r="D699">
        <f>D353-D$124</f>
        <v>142664</v>
      </c>
      <c r="E699">
        <f>E353</f>
        <v>34866</v>
      </c>
      <c r="F699">
        <f>F353</f>
        <v>1195</v>
      </c>
      <c r="G699">
        <f>G353</f>
        <v>1030</v>
      </c>
      <c r="H699">
        <f>H353</f>
        <v>165</v>
      </c>
      <c r="J699">
        <f t="shared" si="202"/>
        <v>33671</v>
      </c>
      <c r="K699">
        <f>K353-K$124</f>
        <v>104360</v>
      </c>
      <c r="L699">
        <f>L353-L$124</f>
        <v>3566</v>
      </c>
      <c r="M699" s="17">
        <f t="shared" si="205"/>
        <v>2.4995794313912408E-2</v>
      </c>
    </row>
    <row r="700" spans="1:13">
      <c r="A700" s="16">
        <v>44242</v>
      </c>
      <c r="B700">
        <f>B354-B239</f>
        <v>1504307</v>
      </c>
      <c r="D700">
        <f>D354-D$124</f>
        <v>142996</v>
      </c>
      <c r="E700">
        <f>E354</f>
        <v>34549</v>
      </c>
      <c r="F700">
        <f>F354</f>
        <v>1200</v>
      </c>
      <c r="G700">
        <f>G354</f>
        <v>1035</v>
      </c>
      <c r="H700">
        <f>H354</f>
        <v>165</v>
      </c>
      <c r="J700">
        <f t="shared" si="202"/>
        <v>33349</v>
      </c>
      <c r="K700">
        <f>K354-K$124</f>
        <v>104988</v>
      </c>
      <c r="L700">
        <f>L354-L$124</f>
        <v>3587</v>
      </c>
      <c r="M700" s="17">
        <f t="shared" si="205"/>
        <v>2.5084617751545499E-2</v>
      </c>
    </row>
    <row r="701" spans="1:13">
      <c r="A701" s="16">
        <v>44243</v>
      </c>
      <c r="B701">
        <f>B355-B240</f>
        <v>1520028</v>
      </c>
      <c r="D701">
        <f>D355-D$124</f>
        <v>143621</v>
      </c>
      <c r="E701">
        <f>E355</f>
        <v>34480</v>
      </c>
      <c r="F701">
        <f>F355</f>
        <v>1163</v>
      </c>
      <c r="G701">
        <f>G355</f>
        <v>1005</v>
      </c>
      <c r="H701">
        <f>H355</f>
        <v>158</v>
      </c>
      <c r="J701">
        <f t="shared" si="202"/>
        <v>33317</v>
      </c>
      <c r="K701">
        <f>K355-K$124</f>
        <v>105660</v>
      </c>
      <c r="L701">
        <f>L355-L$124</f>
        <v>3609</v>
      </c>
      <c r="M701" s="17">
        <f t="shared" si="205"/>
        <v>2.5128637177014503E-2</v>
      </c>
    </row>
    <row r="702" spans="1:13">
      <c r="A702" s="16">
        <v>44244</v>
      </c>
      <c r="B702">
        <f>B356-B241</f>
        <v>1538629</v>
      </c>
      <c r="D702">
        <f>D356-D$124</f>
        <v>144105</v>
      </c>
      <c r="E702">
        <f>E356</f>
        <v>33655</v>
      </c>
      <c r="F702">
        <f>F356</f>
        <v>1115</v>
      </c>
      <c r="G702">
        <f>G356</f>
        <v>961</v>
      </c>
      <c r="H702">
        <f>H356</f>
        <v>154</v>
      </c>
      <c r="J702">
        <f t="shared" si="202"/>
        <v>32540</v>
      </c>
      <c r="K702">
        <f>K356-K$124</f>
        <v>106945</v>
      </c>
      <c r="L702">
        <f>L356-L$124</f>
        <v>3633</v>
      </c>
      <c r="M702" s="17">
        <f t="shared" si="205"/>
        <v>2.5210783803476633E-2</v>
      </c>
    </row>
    <row r="703" spans="1:13">
      <c r="A703" s="16">
        <v>44245</v>
      </c>
      <c r="B703">
        <f>B357-B242</f>
        <v>1558427</v>
      </c>
      <c r="D703">
        <f>D357-D$124</f>
        <v>144585</v>
      </c>
      <c r="E703">
        <f>E357</f>
        <v>33004</v>
      </c>
      <c r="F703">
        <f>F357</f>
        <v>1075</v>
      </c>
      <c r="G703">
        <f>G357</f>
        <v>930</v>
      </c>
      <c r="H703">
        <f>H357</f>
        <v>145</v>
      </c>
      <c r="J703">
        <f t="shared" si="202"/>
        <v>31929</v>
      </c>
      <c r="K703">
        <f>K357-K$124</f>
        <v>108050</v>
      </c>
      <c r="L703">
        <f>L357-L$124</f>
        <v>3659</v>
      </c>
      <c r="M703" s="17">
        <f t="shared" si="205"/>
        <v>2.5306912888612237E-2</v>
      </c>
    </row>
    <row r="704" spans="1:13">
      <c r="A704" s="16">
        <v>44246</v>
      </c>
      <c r="B704">
        <f>B358-B243</f>
        <v>1574309</v>
      </c>
      <c r="D704">
        <f>D358-D$124</f>
        <v>145025</v>
      </c>
      <c r="E704">
        <f>E358</f>
        <v>31569</v>
      </c>
      <c r="F704">
        <f>F358</f>
        <v>1034</v>
      </c>
      <c r="G704">
        <f>G358</f>
        <v>884</v>
      </c>
      <c r="H704">
        <f>H358</f>
        <v>150</v>
      </c>
      <c r="J704">
        <f t="shared" si="202"/>
        <v>30535</v>
      </c>
      <c r="K704">
        <f>K358-K$124</f>
        <v>109903</v>
      </c>
      <c r="L704">
        <f>L358-L$124</f>
        <v>3681</v>
      </c>
      <c r="M704" s="17">
        <f t="shared" si="205"/>
        <v>2.5381830718841578E-2</v>
      </c>
    </row>
    <row r="705" spans="1:13">
      <c r="A705" s="16">
        <v>44247</v>
      </c>
      <c r="B705">
        <f>B359-B244</f>
        <v>1590117</v>
      </c>
      <c r="D705">
        <f>D359-D$124</f>
        <v>145499</v>
      </c>
      <c r="E705">
        <f>E359</f>
        <v>29906</v>
      </c>
      <c r="F705">
        <f>F359</f>
        <v>1007</v>
      </c>
      <c r="G705">
        <f>G359</f>
        <v>862</v>
      </c>
      <c r="H705">
        <f>H359</f>
        <v>145</v>
      </c>
      <c r="J705">
        <f t="shared" si="202"/>
        <v>28899</v>
      </c>
      <c r="K705">
        <f>K359-K$124</f>
        <v>112022</v>
      </c>
      <c r="L705">
        <f>L359-L$124</f>
        <v>3699</v>
      </c>
      <c r="M705" s="17">
        <f t="shared" si="205"/>
        <v>2.5422855139897869E-2</v>
      </c>
    </row>
    <row r="706" spans="1:13">
      <c r="A706" s="16">
        <v>44248</v>
      </c>
      <c r="B706">
        <f>B360-B245</f>
        <v>1602803</v>
      </c>
      <c r="D706">
        <f>D360-D$124</f>
        <v>145910</v>
      </c>
      <c r="E706">
        <f>E360</f>
        <v>29180</v>
      </c>
      <c r="F706">
        <f>F360</f>
        <v>989</v>
      </c>
      <c r="G706">
        <f>G360</f>
        <v>846</v>
      </c>
      <c r="H706">
        <f>H360</f>
        <v>143</v>
      </c>
      <c r="J706">
        <f t="shared" si="202"/>
        <v>28191</v>
      </c>
      <c r="K706">
        <f>K360-K$124</f>
        <v>113141</v>
      </c>
      <c r="L706">
        <f>L360-L$124</f>
        <v>3717</v>
      </c>
      <c r="M706" s="17">
        <f t="shared" si="205"/>
        <v>2.5474607634843396E-2</v>
      </c>
    </row>
    <row r="707" spans="1:13">
      <c r="A707" s="16">
        <v>44249</v>
      </c>
      <c r="B707">
        <f>B361-B246</f>
        <v>1614068</v>
      </c>
      <c r="D707">
        <f>D361-D$124</f>
        <v>146322</v>
      </c>
      <c r="E707">
        <f>E361</f>
        <v>29367</v>
      </c>
      <c r="F707">
        <f>F361</f>
        <v>985</v>
      </c>
      <c r="G707">
        <f>G361</f>
        <v>843</v>
      </c>
      <c r="H707">
        <f>H361</f>
        <v>142</v>
      </c>
      <c r="J707">
        <f t="shared" si="202"/>
        <v>28382</v>
      </c>
      <c r="K707">
        <f>K361-K$124</f>
        <v>113347</v>
      </c>
      <c r="L707">
        <f>L361-L$124</f>
        <v>3736</v>
      </c>
      <c r="M707" s="17">
        <f t="shared" si="205"/>
        <v>2.5532729186315113E-2</v>
      </c>
    </row>
    <row r="708" spans="1:13">
      <c r="A708" s="16">
        <v>44250</v>
      </c>
      <c r="B708">
        <f>B362-B247</f>
        <v>1631141</v>
      </c>
      <c r="D708">
        <f>D362-D$124</f>
        <v>146774</v>
      </c>
      <c r="E708">
        <f>E362</f>
        <v>28657</v>
      </c>
      <c r="F708">
        <f>F362</f>
        <v>953</v>
      </c>
      <c r="G708">
        <f>G362</f>
        <v>818</v>
      </c>
      <c r="H708">
        <f>H362</f>
        <v>135</v>
      </c>
      <c r="J708">
        <f t="shared" si="202"/>
        <v>27704</v>
      </c>
      <c r="K708">
        <f>K362-K$124</f>
        <v>114488</v>
      </c>
      <c r="L708">
        <f>L362-L$124</f>
        <v>3757</v>
      </c>
      <c r="M708" s="17">
        <f t="shared" si="205"/>
        <v>2.5597176611661467E-2</v>
      </c>
    </row>
    <row r="709" spans="1:13">
      <c r="A709" s="16">
        <v>44251</v>
      </c>
      <c r="B709">
        <f>B363-B248</f>
        <v>1649034</v>
      </c>
      <c r="D709">
        <f>D363-D$124</f>
        <v>147316</v>
      </c>
      <c r="E709">
        <f>E363</f>
        <v>27690</v>
      </c>
      <c r="F709">
        <f>F363</f>
        <v>946</v>
      </c>
      <c r="G709">
        <f>G363</f>
        <v>816</v>
      </c>
      <c r="H709">
        <f>H363</f>
        <v>130</v>
      </c>
      <c r="J709">
        <f t="shared" si="202"/>
        <v>26744</v>
      </c>
      <c r="K709">
        <f>K363-K$124</f>
        <v>115976</v>
      </c>
      <c r="L709">
        <f>L363-L$124</f>
        <v>3778</v>
      </c>
      <c r="M709" s="17">
        <f t="shared" si="205"/>
        <v>2.5645551060305739E-2</v>
      </c>
    </row>
    <row r="710" spans="1:13">
      <c r="A710" s="16">
        <v>44252</v>
      </c>
      <c r="B710">
        <f>B364-B249</f>
        <v>1666187</v>
      </c>
      <c r="D710">
        <f>D364-D$124</f>
        <v>147929</v>
      </c>
      <c r="E710">
        <f>E364</f>
        <v>27026</v>
      </c>
      <c r="F710">
        <f>F364</f>
        <v>930</v>
      </c>
      <c r="G710">
        <f>G364</f>
        <v>799</v>
      </c>
      <c r="H710">
        <f>H364</f>
        <v>131</v>
      </c>
      <c r="J710">
        <f t="shared" si="202"/>
        <v>26096</v>
      </c>
      <c r="K710">
        <f>K364-K$124</f>
        <v>117238</v>
      </c>
      <c r="L710">
        <f>L364-L$124</f>
        <v>3793</v>
      </c>
      <c r="M710" s="17">
        <f t="shared" si="205"/>
        <v>2.5640678974372839E-2</v>
      </c>
    </row>
    <row r="711" spans="1:13">
      <c r="A711" s="16">
        <v>44253</v>
      </c>
      <c r="B711">
        <f>B365-B250</f>
        <v>1682742</v>
      </c>
      <c r="D711">
        <f>D365-D$124</f>
        <v>148507</v>
      </c>
      <c r="E711">
        <f>E365</f>
        <v>26597</v>
      </c>
      <c r="F711">
        <f>F365</f>
        <v>908</v>
      </c>
      <c r="G711">
        <f>G365</f>
        <v>776</v>
      </c>
      <c r="H711">
        <f>H365</f>
        <v>132</v>
      </c>
      <c r="J711">
        <f t="shared" si="202"/>
        <v>25689</v>
      </c>
      <c r="K711">
        <f>K365-K$124</f>
        <v>118224</v>
      </c>
      <c r="L711">
        <f>L365-L$124</f>
        <v>3814</v>
      </c>
      <c r="M711" s="17">
        <f t="shared" si="205"/>
        <v>2.5682291070454593E-2</v>
      </c>
    </row>
    <row r="712" spans="1:13">
      <c r="A712" s="16">
        <v>44254</v>
      </c>
      <c r="B712">
        <f>B366-B251</f>
        <v>1699295</v>
      </c>
      <c r="D712">
        <f>D366-D$124</f>
        <v>149025</v>
      </c>
      <c r="E712">
        <f>E366</f>
        <v>25771</v>
      </c>
      <c r="F712">
        <f>F366</f>
        <v>868</v>
      </c>
      <c r="G712">
        <f>G366</f>
        <v>734</v>
      </c>
      <c r="H712">
        <f>H366</f>
        <v>134</v>
      </c>
      <c r="J712">
        <f t="shared" si="202"/>
        <v>24903</v>
      </c>
      <c r="K712">
        <f>K366-K$124</f>
        <v>119547</v>
      </c>
      <c r="L712">
        <f>L366-L$124</f>
        <v>3835</v>
      </c>
      <c r="M712" s="17">
        <f t="shared" si="205"/>
        <v>2.5733937258849187E-2</v>
      </c>
    </row>
    <row r="713" spans="1:13">
      <c r="A713" s="16">
        <v>44255</v>
      </c>
      <c r="B713">
        <f>B367-B252</f>
        <v>1714588</v>
      </c>
      <c r="D713">
        <f>D367-D$124</f>
        <v>149478</v>
      </c>
      <c r="E713">
        <f>E367</f>
        <v>25982</v>
      </c>
      <c r="F713">
        <f>F367</f>
        <v>858</v>
      </c>
      <c r="G713">
        <f>G367</f>
        <v>725</v>
      </c>
      <c r="H713">
        <f>H367</f>
        <v>133</v>
      </c>
      <c r="J713">
        <f t="shared" ref="J713:J776" si="206">J367</f>
        <v>25124</v>
      </c>
      <c r="K713">
        <f>K367-K$124</f>
        <v>119768</v>
      </c>
      <c r="L713">
        <f>L367-L$124</f>
        <v>3856</v>
      </c>
      <c r="M713" s="17">
        <f t="shared" si="205"/>
        <v>2.5796438271852715E-2</v>
      </c>
    </row>
    <row r="714" spans="1:13">
      <c r="A714" s="16">
        <v>44256</v>
      </c>
      <c r="B714">
        <f>B368-B253</f>
        <v>1725927</v>
      </c>
      <c r="D714">
        <f>D368-D$124</f>
        <v>149956</v>
      </c>
      <c r="E714">
        <f>E368</f>
        <v>26181</v>
      </c>
      <c r="F714">
        <f>F368</f>
        <v>858</v>
      </c>
      <c r="G714">
        <f>G368</f>
        <v>726</v>
      </c>
      <c r="H714">
        <f>H368</f>
        <v>132</v>
      </c>
      <c r="J714">
        <f t="shared" si="206"/>
        <v>25323</v>
      </c>
      <c r="K714">
        <f>K368-K$124</f>
        <v>120029</v>
      </c>
      <c r="L714">
        <f>L368-L$124</f>
        <v>3874</v>
      </c>
      <c r="M714" s="17">
        <f t="shared" si="205"/>
        <v>2.5834244711782122E-2</v>
      </c>
    </row>
    <row r="715" spans="1:13">
      <c r="A715" s="16">
        <v>44257</v>
      </c>
      <c r="B715">
        <f>B369-B254</f>
        <v>1742239</v>
      </c>
      <c r="D715">
        <f>D369-D$124</f>
        <v>150522</v>
      </c>
      <c r="E715">
        <f>E369</f>
        <v>25729</v>
      </c>
      <c r="F715">
        <f>F369</f>
        <v>849</v>
      </c>
      <c r="G715">
        <f>G369</f>
        <v>726</v>
      </c>
      <c r="H715">
        <f>H369</f>
        <v>123</v>
      </c>
      <c r="J715">
        <f t="shared" si="206"/>
        <v>24880</v>
      </c>
      <c r="K715">
        <f>K369-K$124</f>
        <v>121033</v>
      </c>
      <c r="L715">
        <f>L369-L$124</f>
        <v>3888</v>
      </c>
      <c r="M715" s="17">
        <f t="shared" si="205"/>
        <v>2.5830111212978835E-2</v>
      </c>
    </row>
    <row r="716" spans="1:13">
      <c r="A716" s="16">
        <v>44258</v>
      </c>
      <c r="B716">
        <f>B370-B255</f>
        <v>1760516</v>
      </c>
      <c r="D716">
        <f>D370-D$124</f>
        <v>151061</v>
      </c>
      <c r="E716">
        <f>E370</f>
        <v>25129</v>
      </c>
      <c r="F716">
        <f>F370</f>
        <v>813</v>
      </c>
      <c r="G716">
        <f>G370</f>
        <v>696</v>
      </c>
      <c r="H716">
        <f>H370</f>
        <v>117</v>
      </c>
      <c r="J716">
        <f t="shared" si="206"/>
        <v>24316</v>
      </c>
      <c r="K716">
        <f>K370-K$124</f>
        <v>122155</v>
      </c>
      <c r="L716">
        <f>L370-L$124</f>
        <v>3905</v>
      </c>
      <c r="M716" s="17">
        <f t="shared" si="205"/>
        <v>2.5850484241465368E-2</v>
      </c>
    </row>
    <row r="717" spans="1:13">
      <c r="A717" s="16">
        <v>44259</v>
      </c>
      <c r="B717">
        <f>B371-B256</f>
        <v>1778895</v>
      </c>
      <c r="D717">
        <f>D371-D$124</f>
        <v>151621</v>
      </c>
      <c r="E717">
        <f>E371</f>
        <v>24545</v>
      </c>
      <c r="F717">
        <f>F371</f>
        <v>794</v>
      </c>
      <c r="G717">
        <f>G371</f>
        <v>676</v>
      </c>
      <c r="H717">
        <f>H371</f>
        <v>118</v>
      </c>
      <c r="J717">
        <f t="shared" si="206"/>
        <v>23751</v>
      </c>
      <c r="K717">
        <f>K371-K$124</f>
        <v>123285</v>
      </c>
      <c r="L717">
        <f>L371-L$124</f>
        <v>3919</v>
      </c>
      <c r="M717" s="17">
        <f t="shared" si="205"/>
        <v>2.5847343046147962E-2</v>
      </c>
    </row>
    <row r="718" spans="1:13">
      <c r="A718" s="16">
        <v>44260</v>
      </c>
      <c r="B718">
        <f>B372-B257</f>
        <v>1793200</v>
      </c>
      <c r="D718">
        <f>D372-D$124</f>
        <v>152140</v>
      </c>
      <c r="E718">
        <f>E372</f>
        <v>22678</v>
      </c>
      <c r="F718">
        <f>F372</f>
        <v>790</v>
      </c>
      <c r="G718">
        <f>G372</f>
        <v>670</v>
      </c>
      <c r="H718">
        <f>H372</f>
        <v>120</v>
      </c>
      <c r="J718">
        <f t="shared" si="206"/>
        <v>21888</v>
      </c>
      <c r="K718">
        <f>K372-K$124</f>
        <v>125659</v>
      </c>
      <c r="L718">
        <f>L372-L$124</f>
        <v>3931</v>
      </c>
      <c r="M718" s="17">
        <f t="shared" si="205"/>
        <v>2.5838043906927829E-2</v>
      </c>
    </row>
    <row r="719" spans="1:13">
      <c r="A719" s="16">
        <v>44261</v>
      </c>
      <c r="B719">
        <f>B373-B258</f>
        <v>1809597</v>
      </c>
      <c r="D719">
        <f>D373-D$124</f>
        <v>152732</v>
      </c>
      <c r="E719">
        <f>E373</f>
        <v>19727</v>
      </c>
      <c r="F719">
        <f>F373</f>
        <v>783</v>
      </c>
      <c r="G719">
        <f>G373</f>
        <v>662</v>
      </c>
      <c r="H719">
        <f>H373</f>
        <v>121</v>
      </c>
      <c r="J719">
        <f t="shared" si="206"/>
        <v>18944</v>
      </c>
      <c r="K719">
        <f>K373-K$124</f>
        <v>129192</v>
      </c>
      <c r="L719">
        <f>L373-L$124</f>
        <v>3941</v>
      </c>
      <c r="M719" s="17">
        <f t="shared" si="205"/>
        <v>2.5803367990990755E-2</v>
      </c>
    </row>
    <row r="720" spans="1:13">
      <c r="A720" s="16">
        <v>44262</v>
      </c>
      <c r="B720">
        <f>B374-B259</f>
        <v>1822283</v>
      </c>
      <c r="D720">
        <f>D374-D$124</f>
        <v>153308</v>
      </c>
      <c r="E720">
        <f>E374</f>
        <v>16720</v>
      </c>
      <c r="F720">
        <f>F374</f>
        <v>780</v>
      </c>
      <c r="G720">
        <f>G374</f>
        <v>657</v>
      </c>
      <c r="H720">
        <f>H374</f>
        <v>123</v>
      </c>
      <c r="J720">
        <f t="shared" si="206"/>
        <v>15940</v>
      </c>
      <c r="K720">
        <f>K374-K$124</f>
        <v>132763</v>
      </c>
      <c r="L720">
        <f>L374-L$124</f>
        <v>3953</v>
      </c>
      <c r="M720" s="17">
        <f>L720/D720</f>
        <v>2.5784694862629479E-2</v>
      </c>
    </row>
    <row r="721" spans="1:13">
      <c r="A721" s="16">
        <v>44263</v>
      </c>
      <c r="B721">
        <f>B375-B260</f>
        <v>1831262</v>
      </c>
      <c r="D721">
        <f>D375-D$124</f>
        <v>153823</v>
      </c>
      <c r="E721">
        <f t="shared" ref="E721:H721" si="207">E375</f>
        <v>15399</v>
      </c>
      <c r="F721">
        <f t="shared" si="207"/>
        <v>789</v>
      </c>
      <c r="G721">
        <f t="shared" si="207"/>
        <v>669</v>
      </c>
      <c r="H721">
        <f t="shared" si="207"/>
        <v>120</v>
      </c>
      <c r="J721">
        <f t="shared" si="206"/>
        <v>14610</v>
      </c>
      <c r="K721">
        <f t="shared" ref="K721:L721" si="208">K375-K$124</f>
        <v>134580</v>
      </c>
      <c r="L721">
        <f t="shared" si="208"/>
        <v>3972</v>
      </c>
      <c r="M721" s="17">
        <f t="shared" ref="M721:M784" si="209">L721/D721</f>
        <v>2.5821886193872177E-2</v>
      </c>
    </row>
    <row r="722" spans="1:13">
      <c r="A722" s="16">
        <v>44264</v>
      </c>
      <c r="B722">
        <f>B376-B261</f>
        <v>1844830</v>
      </c>
      <c r="D722">
        <f>D376-D$124</f>
        <v>154418</v>
      </c>
      <c r="E722">
        <f t="shared" ref="E722:H722" si="210">E376</f>
        <v>14202</v>
      </c>
      <c r="F722">
        <f t="shared" si="210"/>
        <v>777</v>
      </c>
      <c r="G722">
        <f t="shared" si="210"/>
        <v>665</v>
      </c>
      <c r="H722">
        <f t="shared" si="210"/>
        <v>112</v>
      </c>
      <c r="J722">
        <f t="shared" si="206"/>
        <v>13425</v>
      </c>
      <c r="K722">
        <f t="shared" ref="K722:L722" si="211">K376-K$124</f>
        <v>136354</v>
      </c>
      <c r="L722">
        <f t="shared" si="211"/>
        <v>3990</v>
      </c>
      <c r="M722" s="17">
        <f t="shared" si="209"/>
        <v>2.5838956598324029E-2</v>
      </c>
    </row>
    <row r="723" spans="1:13">
      <c r="A723" s="16">
        <v>44265</v>
      </c>
      <c r="B723">
        <f>B377-B262</f>
        <v>1861408</v>
      </c>
      <c r="D723">
        <f>D377-D$124</f>
        <v>155113</v>
      </c>
      <c r="E723">
        <f t="shared" ref="E723:H723" si="212">E377</f>
        <v>13681</v>
      </c>
      <c r="F723">
        <f t="shared" si="212"/>
        <v>775</v>
      </c>
      <c r="G723">
        <f t="shared" si="212"/>
        <v>667</v>
      </c>
      <c r="H723">
        <f t="shared" si="212"/>
        <v>108</v>
      </c>
      <c r="J723">
        <f t="shared" si="206"/>
        <v>12906</v>
      </c>
      <c r="K723">
        <f t="shared" ref="K723:L723" si="213">K377-K$124</f>
        <v>137555</v>
      </c>
      <c r="L723">
        <f t="shared" si="213"/>
        <v>4005</v>
      </c>
      <c r="M723" s="17">
        <f t="shared" si="209"/>
        <v>2.5819886147518262E-2</v>
      </c>
    </row>
    <row r="724" spans="1:13">
      <c r="A724" s="16">
        <v>44266</v>
      </c>
      <c r="B724">
        <f>B378-B263</f>
        <v>1876895</v>
      </c>
      <c r="D724">
        <f>D378-D$124</f>
        <v>155785</v>
      </c>
      <c r="E724">
        <f t="shared" ref="E724:H724" si="214">E378</f>
        <v>13522</v>
      </c>
      <c r="F724">
        <f t="shared" si="214"/>
        <v>771</v>
      </c>
      <c r="G724">
        <f t="shared" si="214"/>
        <v>671</v>
      </c>
      <c r="H724">
        <f t="shared" si="214"/>
        <v>100</v>
      </c>
      <c r="J724">
        <f t="shared" si="206"/>
        <v>12751</v>
      </c>
      <c r="K724">
        <f t="shared" ref="K724:L724" si="215">K378-K$124</f>
        <v>138368</v>
      </c>
      <c r="L724">
        <f t="shared" si="215"/>
        <v>4023</v>
      </c>
      <c r="M724" s="17">
        <f t="shared" si="209"/>
        <v>2.5824052379882532E-2</v>
      </c>
    </row>
    <row r="725" spans="1:13">
      <c r="A725" s="16">
        <v>44267</v>
      </c>
      <c r="B725">
        <f>B379-B264</f>
        <v>1891798</v>
      </c>
      <c r="D725">
        <f>D379-D$124</f>
        <v>156464</v>
      </c>
      <c r="E725">
        <f t="shared" ref="E725:H725" si="216">E379</f>
        <v>13796</v>
      </c>
      <c r="F725">
        <f t="shared" si="216"/>
        <v>772</v>
      </c>
      <c r="G725">
        <f t="shared" si="216"/>
        <v>671</v>
      </c>
      <c r="H725">
        <f t="shared" si="216"/>
        <v>101</v>
      </c>
      <c r="J725">
        <f t="shared" si="206"/>
        <v>13024</v>
      </c>
      <c r="K725">
        <f t="shared" ref="K725:L725" si="217">K379-K$124</f>
        <v>138760</v>
      </c>
      <c r="L725">
        <f t="shared" si="217"/>
        <v>4036</v>
      </c>
      <c r="M725" s="17">
        <f t="shared" si="209"/>
        <v>2.5795071070661622E-2</v>
      </c>
    </row>
    <row r="726" spans="1:13">
      <c r="A726" s="16">
        <v>44268</v>
      </c>
      <c r="B726">
        <f>B380-B265</f>
        <v>1908825</v>
      </c>
      <c r="D726">
        <f>D380-D$124</f>
        <v>157114</v>
      </c>
      <c r="E726">
        <f t="shared" ref="E726:H726" si="218">E380</f>
        <v>13870</v>
      </c>
      <c r="F726">
        <f t="shared" si="218"/>
        <v>783</v>
      </c>
      <c r="G726">
        <f t="shared" si="218"/>
        <v>684</v>
      </c>
      <c r="H726">
        <f t="shared" si="218"/>
        <v>99</v>
      </c>
      <c r="J726">
        <f t="shared" si="206"/>
        <v>13087</v>
      </c>
      <c r="K726">
        <f t="shared" ref="K726:L726" si="219">K380-K$124</f>
        <v>139323</v>
      </c>
      <c r="L726">
        <f t="shared" si="219"/>
        <v>4049</v>
      </c>
      <c r="M726" s="17">
        <f t="shared" si="209"/>
        <v>2.5771096146746948E-2</v>
      </c>
    </row>
    <row r="727" spans="1:13">
      <c r="A727" s="16">
        <v>44269</v>
      </c>
      <c r="B727">
        <f>B381-B266</f>
        <v>1919169</v>
      </c>
      <c r="D727">
        <f>D381-D$124</f>
        <v>157727</v>
      </c>
      <c r="E727">
        <f t="shared" ref="E727:H727" si="220">E381</f>
        <v>14323</v>
      </c>
      <c r="F727">
        <f t="shared" si="220"/>
        <v>791</v>
      </c>
      <c r="G727">
        <f t="shared" si="220"/>
        <v>691</v>
      </c>
      <c r="H727">
        <f t="shared" si="220"/>
        <v>100</v>
      </c>
      <c r="J727">
        <f t="shared" si="206"/>
        <v>13532</v>
      </c>
      <c r="K727">
        <f t="shared" ref="K727:L727" si="221">K381-K$124</f>
        <v>139470</v>
      </c>
      <c r="L727">
        <f t="shared" si="221"/>
        <v>4062</v>
      </c>
      <c r="M727" s="17">
        <f t="shared" si="209"/>
        <v>2.5753358651340607E-2</v>
      </c>
    </row>
    <row r="728" spans="1:13">
      <c r="A728" s="16">
        <v>44270</v>
      </c>
      <c r="B728">
        <f>B382-B267</f>
        <v>1930604</v>
      </c>
      <c r="D728">
        <f>D382-D$124</f>
        <v>158250</v>
      </c>
      <c r="E728">
        <f t="shared" ref="E728:H728" si="222">E382</f>
        <v>14756</v>
      </c>
      <c r="F728">
        <f t="shared" si="222"/>
        <v>825</v>
      </c>
      <c r="G728">
        <f t="shared" si="222"/>
        <v>718</v>
      </c>
      <c r="H728">
        <f t="shared" si="222"/>
        <v>107</v>
      </c>
      <c r="J728">
        <f t="shared" si="206"/>
        <v>13931</v>
      </c>
      <c r="K728">
        <f t="shared" ref="K728:L728" si="223">K382-K$124</f>
        <v>139546</v>
      </c>
      <c r="L728">
        <f t="shared" si="223"/>
        <v>4076</v>
      </c>
      <c r="M728" s="17">
        <f t="shared" si="209"/>
        <v>2.5756714060031594E-2</v>
      </c>
    </row>
    <row r="729" spans="1:13">
      <c r="A729" s="16">
        <v>44271</v>
      </c>
      <c r="B729">
        <f>B383-B268</f>
        <v>1945769</v>
      </c>
      <c r="D729">
        <f>D383-D$124</f>
        <v>158848</v>
      </c>
      <c r="E729">
        <f t="shared" ref="E729:H729" si="224">E383</f>
        <v>14776</v>
      </c>
      <c r="F729">
        <f t="shared" si="224"/>
        <v>838</v>
      </c>
      <c r="G729">
        <f t="shared" si="224"/>
        <v>725</v>
      </c>
      <c r="H729">
        <f t="shared" si="224"/>
        <v>113</v>
      </c>
      <c r="J729">
        <f t="shared" si="206"/>
        <v>13938</v>
      </c>
      <c r="K729">
        <f t="shared" ref="K729:L729" si="225">K383-K$124</f>
        <v>140111</v>
      </c>
      <c r="L729">
        <f t="shared" si="225"/>
        <v>4089</v>
      </c>
      <c r="M729" s="17">
        <f t="shared" si="209"/>
        <v>2.5741589443996776E-2</v>
      </c>
    </row>
    <row r="730" spans="1:13">
      <c r="A730" s="16">
        <v>44272</v>
      </c>
      <c r="B730">
        <f>B384-B269</f>
        <v>1965849</v>
      </c>
      <c r="D730">
        <f>D384-D$124</f>
        <v>159630</v>
      </c>
      <c r="E730">
        <f t="shared" ref="E730:H730" si="226">E384</f>
        <v>14965</v>
      </c>
      <c r="F730">
        <f t="shared" si="226"/>
        <v>850</v>
      </c>
      <c r="G730">
        <f t="shared" si="226"/>
        <v>734</v>
      </c>
      <c r="H730">
        <f t="shared" si="226"/>
        <v>116</v>
      </c>
      <c r="J730">
        <f t="shared" si="206"/>
        <v>14115</v>
      </c>
      <c r="K730">
        <f t="shared" ref="K730:L730" si="227">K384-K$124</f>
        <v>140692</v>
      </c>
      <c r="L730">
        <f t="shared" si="227"/>
        <v>4101</v>
      </c>
      <c r="M730" s="17">
        <f t="shared" si="209"/>
        <v>2.5690659650441646E-2</v>
      </c>
    </row>
    <row r="731" spans="1:13">
      <c r="A731" s="16">
        <v>44273</v>
      </c>
      <c r="B731">
        <f>B385-B270</f>
        <v>1984300</v>
      </c>
      <c r="D731">
        <f>D385-D$124</f>
        <v>160419</v>
      </c>
      <c r="E731">
        <f t="shared" ref="E731:H731" si="228">E385</f>
        <v>15461</v>
      </c>
      <c r="F731">
        <f t="shared" si="228"/>
        <v>848</v>
      </c>
      <c r="G731">
        <f t="shared" si="228"/>
        <v>731</v>
      </c>
      <c r="H731">
        <f t="shared" si="228"/>
        <v>117</v>
      </c>
      <c r="J731">
        <f t="shared" si="206"/>
        <v>14613</v>
      </c>
      <c r="K731">
        <f t="shared" ref="K731:L731" si="229">K385-K$124</f>
        <v>140971</v>
      </c>
      <c r="L731">
        <f t="shared" si="229"/>
        <v>4115</v>
      </c>
      <c r="M731" s="17">
        <f t="shared" si="209"/>
        <v>2.5651574938130771E-2</v>
      </c>
    </row>
    <row r="732" spans="1:13">
      <c r="A732" s="16">
        <v>44274</v>
      </c>
      <c r="B732">
        <f>B386-B271</f>
        <v>1998098</v>
      </c>
      <c r="D732">
        <f>D386-D$124</f>
        <v>161278</v>
      </c>
      <c r="E732">
        <f t="shared" ref="E732:H732" si="230">E386</f>
        <v>15784</v>
      </c>
      <c r="F732">
        <f t="shared" si="230"/>
        <v>847</v>
      </c>
      <c r="G732">
        <f t="shared" si="230"/>
        <v>726</v>
      </c>
      <c r="H732">
        <f t="shared" si="230"/>
        <v>121</v>
      </c>
      <c r="J732">
        <f t="shared" si="206"/>
        <v>14937</v>
      </c>
      <c r="K732">
        <f t="shared" ref="K732:L732" si="231">K386-K$124</f>
        <v>141492</v>
      </c>
      <c r="L732">
        <f t="shared" si="231"/>
        <v>4130</v>
      </c>
      <c r="M732" s="17">
        <f t="shared" si="209"/>
        <v>2.5607956447872619E-2</v>
      </c>
    </row>
    <row r="733" spans="1:13">
      <c r="A733" s="16">
        <v>44275</v>
      </c>
      <c r="B733">
        <f>B387-B272</f>
        <v>2014353</v>
      </c>
      <c r="D733">
        <f>D387-D$124</f>
        <v>162060</v>
      </c>
      <c r="E733">
        <f t="shared" ref="E733:H733" si="232">E387</f>
        <v>15733</v>
      </c>
      <c r="F733">
        <f t="shared" si="232"/>
        <v>853</v>
      </c>
      <c r="G733">
        <f t="shared" si="232"/>
        <v>731</v>
      </c>
      <c r="H733">
        <f t="shared" si="232"/>
        <v>122</v>
      </c>
      <c r="J733">
        <f t="shared" si="206"/>
        <v>14880</v>
      </c>
      <c r="K733">
        <f t="shared" ref="K733:L733" si="233">K387-K$124</f>
        <v>142315</v>
      </c>
      <c r="L733">
        <f t="shared" si="233"/>
        <v>4140</v>
      </c>
      <c r="M733" s="17">
        <f t="shared" si="209"/>
        <v>2.5546094039244724E-2</v>
      </c>
    </row>
    <row r="734" spans="1:13">
      <c r="A734" s="16">
        <v>44276</v>
      </c>
      <c r="B734">
        <f>B388-B273</f>
        <v>2026926</v>
      </c>
      <c r="D734">
        <f>D388-D$124</f>
        <v>162759</v>
      </c>
      <c r="E734">
        <f t="shared" ref="E734:H734" si="234">E388</f>
        <v>16192</v>
      </c>
      <c r="F734">
        <f t="shared" si="234"/>
        <v>876</v>
      </c>
      <c r="G734">
        <f t="shared" si="234"/>
        <v>751</v>
      </c>
      <c r="H734">
        <f t="shared" si="234"/>
        <v>125</v>
      </c>
      <c r="J734">
        <f t="shared" si="206"/>
        <v>15316</v>
      </c>
      <c r="K734">
        <f t="shared" ref="K734:L734" si="235">K388-K$124</f>
        <v>142547</v>
      </c>
      <c r="L734">
        <f t="shared" si="235"/>
        <v>4148</v>
      </c>
      <c r="M734" s="17">
        <f t="shared" si="209"/>
        <v>2.5485533826086423E-2</v>
      </c>
    </row>
    <row r="735" spans="1:13">
      <c r="A735" s="16">
        <v>44277</v>
      </c>
      <c r="B735">
        <f>B389-B274</f>
        <v>2032268</v>
      </c>
      <c r="D735">
        <f>D389-D$124</f>
        <v>163425</v>
      </c>
      <c r="E735">
        <f t="shared" ref="E735:H735" si="236">E389</f>
        <v>16618</v>
      </c>
      <c r="F735">
        <f t="shared" si="236"/>
        <v>906</v>
      </c>
      <c r="G735">
        <f t="shared" si="236"/>
        <v>783</v>
      </c>
      <c r="H735">
        <f t="shared" si="236"/>
        <v>123</v>
      </c>
      <c r="J735">
        <f t="shared" si="206"/>
        <v>15712</v>
      </c>
      <c r="K735">
        <f t="shared" ref="K735:L735" si="237">K389-K$124</f>
        <v>142766</v>
      </c>
      <c r="L735">
        <f t="shared" si="237"/>
        <v>4169</v>
      </c>
      <c r="M735" s="17">
        <f t="shared" si="209"/>
        <v>2.5510172862169191E-2</v>
      </c>
    </row>
    <row r="736" spans="1:13">
      <c r="A736" s="16">
        <v>44278</v>
      </c>
      <c r="B736">
        <f>B390-B275</f>
        <v>2048470</v>
      </c>
      <c r="D736">
        <f>D390-D$124</f>
        <v>164176</v>
      </c>
      <c r="E736">
        <f t="shared" ref="E736:H736" si="238">E390</f>
        <v>16489</v>
      </c>
      <c r="F736">
        <f t="shared" si="238"/>
        <v>935</v>
      </c>
      <c r="G736">
        <f t="shared" si="238"/>
        <v>814</v>
      </c>
      <c r="H736">
        <f t="shared" si="238"/>
        <v>121</v>
      </c>
      <c r="J736">
        <f t="shared" si="206"/>
        <v>15554</v>
      </c>
      <c r="K736">
        <f t="shared" ref="K736:L736" si="239">K390-K$124</f>
        <v>143626</v>
      </c>
      <c r="L736">
        <f t="shared" si="239"/>
        <v>4189</v>
      </c>
      <c r="M736" s="17">
        <f t="shared" si="209"/>
        <v>2.55153006529578E-2</v>
      </c>
    </row>
    <row r="737" spans="1:13">
      <c r="A737" s="16">
        <v>44279</v>
      </c>
      <c r="B737">
        <f>B391-B276</f>
        <v>2065482</v>
      </c>
      <c r="D737">
        <f>D391-D$124</f>
        <v>164941</v>
      </c>
      <c r="E737">
        <f t="shared" ref="E737:H737" si="240">E391</f>
        <v>16387</v>
      </c>
      <c r="F737">
        <f t="shared" si="240"/>
        <v>931</v>
      </c>
      <c r="G737">
        <f t="shared" si="240"/>
        <v>812</v>
      </c>
      <c r="H737">
        <f t="shared" si="240"/>
        <v>119</v>
      </c>
      <c r="J737">
        <f t="shared" si="206"/>
        <v>15456</v>
      </c>
      <c r="K737">
        <f t="shared" ref="K737:L737" si="241">K391-K$124</f>
        <v>144471</v>
      </c>
      <c r="L737">
        <f t="shared" si="241"/>
        <v>4211</v>
      </c>
      <c r="M737" s="17">
        <f t="shared" si="209"/>
        <v>2.553034115229082E-2</v>
      </c>
    </row>
    <row r="738" spans="1:13">
      <c r="A738" s="16">
        <v>44280</v>
      </c>
      <c r="B738">
        <f>B392-B277</f>
        <v>2082106</v>
      </c>
      <c r="D738">
        <f>D392-D$124</f>
        <v>165836</v>
      </c>
      <c r="E738">
        <f t="shared" ref="E738:H738" si="242">E392</f>
        <v>15994</v>
      </c>
      <c r="F738">
        <f t="shared" si="242"/>
        <v>931</v>
      </c>
      <c r="G738">
        <f t="shared" si="242"/>
        <v>813</v>
      </c>
      <c r="H738">
        <f t="shared" si="242"/>
        <v>118</v>
      </c>
      <c r="J738">
        <f t="shared" si="206"/>
        <v>15063</v>
      </c>
      <c r="K738">
        <f t="shared" ref="K738:L738" si="243">K392-K$124</f>
        <v>145739</v>
      </c>
      <c r="L738">
        <f t="shared" si="243"/>
        <v>4231</v>
      </c>
      <c r="M738" s="17">
        <f t="shared" si="209"/>
        <v>2.5513157577365591E-2</v>
      </c>
    </row>
    <row r="739" spans="1:13">
      <c r="A739" s="16">
        <v>44281</v>
      </c>
      <c r="B739">
        <f>B393-B278</f>
        <v>2099162</v>
      </c>
      <c r="D739">
        <f>D393-D$124</f>
        <v>166728</v>
      </c>
      <c r="E739">
        <f t="shared" ref="E739:H739" si="244">E393</f>
        <v>16403</v>
      </c>
      <c r="F739">
        <f t="shared" si="244"/>
        <v>920</v>
      </c>
      <c r="G739">
        <f t="shared" si="244"/>
        <v>799</v>
      </c>
      <c r="H739">
        <f t="shared" si="244"/>
        <v>121</v>
      </c>
      <c r="J739">
        <f t="shared" si="206"/>
        <v>15483</v>
      </c>
      <c r="K739">
        <f t="shared" ref="K739:L739" si="245">K393-K$124</f>
        <v>146200</v>
      </c>
      <c r="L739">
        <f t="shared" si="245"/>
        <v>4253</v>
      </c>
      <c r="M739" s="17">
        <f t="shared" si="209"/>
        <v>2.5508612830478384E-2</v>
      </c>
    </row>
    <row r="740" spans="1:13">
      <c r="A740" s="16">
        <v>44282</v>
      </c>
      <c r="B740">
        <f>B394-B279</f>
        <v>2116664</v>
      </c>
      <c r="D740">
        <f>D394-D$124</f>
        <v>167618</v>
      </c>
      <c r="E740">
        <f t="shared" ref="E740:H740" si="246">E394</f>
        <v>16412</v>
      </c>
      <c r="F740">
        <f t="shared" si="246"/>
        <v>940</v>
      </c>
      <c r="G740">
        <f t="shared" si="246"/>
        <v>813</v>
      </c>
      <c r="H740">
        <f t="shared" si="246"/>
        <v>127</v>
      </c>
      <c r="J740">
        <f t="shared" si="206"/>
        <v>15472</v>
      </c>
      <c r="K740">
        <f t="shared" ref="K740:L740" si="247">K394-K$124</f>
        <v>147058</v>
      </c>
      <c r="L740">
        <f t="shared" si="247"/>
        <v>4276</v>
      </c>
      <c r="M740" s="17">
        <f t="shared" si="209"/>
        <v>2.5510386712644228E-2</v>
      </c>
    </row>
    <row r="741" spans="1:13">
      <c r="A741" s="16">
        <v>44283</v>
      </c>
      <c r="B741">
        <f>B395-B280</f>
        <v>2131330</v>
      </c>
      <c r="D741">
        <f>D395-D$124</f>
        <v>168571</v>
      </c>
      <c r="E741">
        <f t="shared" ref="E741:H741" si="248">E395</f>
        <v>17000</v>
      </c>
      <c r="F741">
        <f t="shared" si="248"/>
        <v>973</v>
      </c>
      <c r="G741">
        <f t="shared" si="248"/>
        <v>844</v>
      </c>
      <c r="H741">
        <f t="shared" si="248"/>
        <v>129</v>
      </c>
      <c r="J741">
        <f t="shared" si="206"/>
        <v>16027</v>
      </c>
      <c r="K741">
        <f t="shared" ref="K741:L741" si="249">K395-K$124</f>
        <v>147398</v>
      </c>
      <c r="L741">
        <f t="shared" si="249"/>
        <v>4301</v>
      </c>
      <c r="M741" s="17">
        <f t="shared" si="209"/>
        <v>2.5514471646961814E-2</v>
      </c>
    </row>
    <row r="742" spans="1:13">
      <c r="A742" s="16">
        <v>44284</v>
      </c>
      <c r="B742">
        <f>B396-B281</f>
        <v>2144584</v>
      </c>
      <c r="D742">
        <f>D396-D$124</f>
        <v>169370</v>
      </c>
      <c r="E742">
        <f t="shared" ref="E742:H742" si="250">E396</f>
        <v>17417</v>
      </c>
      <c r="F742">
        <f t="shared" si="250"/>
        <v>1009</v>
      </c>
      <c r="G742">
        <f t="shared" si="250"/>
        <v>876</v>
      </c>
      <c r="H742">
        <f t="shared" si="250"/>
        <v>133</v>
      </c>
      <c r="J742">
        <f t="shared" si="206"/>
        <v>16408</v>
      </c>
      <c r="K742">
        <f t="shared" ref="K742:L742" si="251">K396-K$124</f>
        <v>147756</v>
      </c>
      <c r="L742">
        <f t="shared" si="251"/>
        <v>4325</v>
      </c>
      <c r="M742" s="17">
        <f t="shared" si="209"/>
        <v>2.5535809175178604E-2</v>
      </c>
    </row>
    <row r="743" spans="1:13">
      <c r="A743" s="16">
        <v>44285</v>
      </c>
      <c r="B743">
        <f>B397-B282</f>
        <v>2133709</v>
      </c>
      <c r="D743">
        <f>D397-D$124</f>
        <v>169370</v>
      </c>
      <c r="E743">
        <f t="shared" ref="E743:H743" si="252">E397</f>
        <v>17417</v>
      </c>
      <c r="F743">
        <f t="shared" si="252"/>
        <v>1009</v>
      </c>
      <c r="G743">
        <f t="shared" si="252"/>
        <v>876</v>
      </c>
      <c r="H743">
        <f t="shared" si="252"/>
        <v>133</v>
      </c>
      <c r="J743">
        <f t="shared" si="206"/>
        <v>16408</v>
      </c>
      <c r="K743">
        <f t="shared" ref="K743:L743" si="253">K397-K$124</f>
        <v>147756</v>
      </c>
      <c r="L743">
        <f t="shared" si="253"/>
        <v>4325</v>
      </c>
      <c r="M743" s="17">
        <f t="shared" si="209"/>
        <v>2.5535809175178604E-2</v>
      </c>
    </row>
    <row r="744" spans="1:13">
      <c r="A744" s="16">
        <v>44286</v>
      </c>
      <c r="B744">
        <f>B398-B283</f>
        <v>2140200</v>
      </c>
      <c r="D744">
        <f>D398-D$124</f>
        <v>171043</v>
      </c>
      <c r="E744">
        <f t="shared" ref="E744:H744" si="254">E398</f>
        <v>18689</v>
      </c>
      <c r="F744">
        <f t="shared" si="254"/>
        <v>1031</v>
      </c>
      <c r="G744">
        <f t="shared" si="254"/>
        <v>891</v>
      </c>
      <c r="H744">
        <f t="shared" si="254"/>
        <v>140</v>
      </c>
      <c r="J744">
        <f t="shared" si="206"/>
        <v>17658</v>
      </c>
      <c r="K744">
        <f t="shared" ref="K744:L744" si="255">K398-K$124</f>
        <v>148136</v>
      </c>
      <c r="L744">
        <f t="shared" si="255"/>
        <v>4346</v>
      </c>
      <c r="M744" s="17">
        <f t="shared" si="209"/>
        <v>2.5408815327139959E-2</v>
      </c>
    </row>
    <row r="745" spans="1:13">
      <c r="A745" s="16">
        <v>44287</v>
      </c>
      <c r="B745">
        <f>B399-B284</f>
        <v>2142119</v>
      </c>
      <c r="D745">
        <f>D399-D$124</f>
        <v>172325</v>
      </c>
      <c r="E745">
        <f t="shared" ref="E745:H745" si="256">E399</f>
        <v>19870</v>
      </c>
      <c r="F745">
        <f t="shared" si="256"/>
        <v>1039</v>
      </c>
      <c r="G745">
        <f t="shared" si="256"/>
        <v>896</v>
      </c>
      <c r="H745">
        <f t="shared" si="256"/>
        <v>143</v>
      </c>
      <c r="J745">
        <f t="shared" si="206"/>
        <v>18831</v>
      </c>
      <c r="K745">
        <f t="shared" ref="K745:L745" si="257">K399-K$124</f>
        <v>148218</v>
      </c>
      <c r="L745">
        <f t="shared" si="257"/>
        <v>4365</v>
      </c>
      <c r="M745" s="17">
        <f t="shared" si="209"/>
        <v>2.533004497316118E-2</v>
      </c>
    </row>
    <row r="746" spans="1:13">
      <c r="A746" s="16">
        <v>44288</v>
      </c>
      <c r="B746">
        <f>B400-B285</f>
        <v>2153297</v>
      </c>
      <c r="D746">
        <f>D400-D$124</f>
        <v>173547</v>
      </c>
      <c r="E746">
        <f t="shared" ref="E746:H746" si="258">E400</f>
        <v>21011</v>
      </c>
      <c r="F746">
        <f t="shared" si="258"/>
        <v>1048</v>
      </c>
      <c r="G746">
        <f t="shared" si="258"/>
        <v>898</v>
      </c>
      <c r="H746">
        <f t="shared" si="258"/>
        <v>150</v>
      </c>
      <c r="J746">
        <f t="shared" si="206"/>
        <v>19963</v>
      </c>
      <c r="K746">
        <f t="shared" ref="K746:L746" si="259">K400-K$124</f>
        <v>148284</v>
      </c>
      <c r="L746">
        <f t="shared" si="259"/>
        <v>4380</v>
      </c>
      <c r="M746" s="17">
        <f t="shared" si="209"/>
        <v>2.5238119932928831E-2</v>
      </c>
    </row>
    <row r="747" spans="1:13">
      <c r="A747" s="16">
        <v>44289</v>
      </c>
      <c r="B747">
        <f>B401-B286</f>
        <v>2166223</v>
      </c>
      <c r="D747">
        <f>D401-D$124</f>
        <v>174561</v>
      </c>
      <c r="E747">
        <f t="shared" ref="E747:H747" si="260">E401</f>
        <v>21925</v>
      </c>
      <c r="F747">
        <f t="shared" si="260"/>
        <v>1054</v>
      </c>
      <c r="G747">
        <f t="shared" si="260"/>
        <v>902</v>
      </c>
      <c r="H747">
        <f t="shared" si="260"/>
        <v>152</v>
      </c>
      <c r="J747">
        <f t="shared" si="206"/>
        <v>20871</v>
      </c>
      <c r="K747">
        <f t="shared" ref="K747:L747" si="261">K401-K$124</f>
        <v>148370</v>
      </c>
      <c r="L747">
        <f t="shared" si="261"/>
        <v>4394</v>
      </c>
      <c r="M747" s="17">
        <f t="shared" si="209"/>
        <v>2.5171716477334571E-2</v>
      </c>
    </row>
    <row r="748" spans="1:13">
      <c r="A748" s="16">
        <v>44290</v>
      </c>
      <c r="B748">
        <f>B402-B287</f>
        <v>2174790</v>
      </c>
      <c r="D748">
        <f>D402-D$124</f>
        <v>175576</v>
      </c>
      <c r="E748">
        <f t="shared" ref="E748:H748" si="262">E402</f>
        <v>22852</v>
      </c>
      <c r="F748">
        <f t="shared" si="262"/>
        <v>1127</v>
      </c>
      <c r="G748">
        <f t="shared" si="262"/>
        <v>974</v>
      </c>
      <c r="H748">
        <f t="shared" si="262"/>
        <v>153</v>
      </c>
      <c r="J748">
        <f t="shared" si="206"/>
        <v>21725</v>
      </c>
      <c r="K748">
        <f t="shared" ref="K748:L748" si="263">K402-K$124</f>
        <v>148437</v>
      </c>
      <c r="L748">
        <f t="shared" si="263"/>
        <v>4415</v>
      </c>
      <c r="M748" s="17">
        <f t="shared" si="209"/>
        <v>2.5145805804893607E-2</v>
      </c>
    </row>
    <row r="749" spans="1:13">
      <c r="A749" s="16">
        <v>44291</v>
      </c>
      <c r="B749">
        <f>B403-B288</f>
        <v>2172817</v>
      </c>
      <c r="D749">
        <f>D403-D$124</f>
        <v>176485</v>
      </c>
      <c r="E749">
        <f t="shared" ref="E749:H749" si="264">E403</f>
        <v>23705</v>
      </c>
      <c r="F749">
        <f t="shared" si="264"/>
        <v>1183</v>
      </c>
      <c r="G749">
        <f t="shared" si="264"/>
        <v>1025</v>
      </c>
      <c r="H749">
        <f t="shared" si="264"/>
        <v>158</v>
      </c>
      <c r="J749">
        <f t="shared" si="206"/>
        <v>22522</v>
      </c>
      <c r="K749">
        <f t="shared" ref="K749:L749" si="265">K403-K$124</f>
        <v>148473</v>
      </c>
      <c r="L749">
        <f t="shared" si="265"/>
        <v>4435</v>
      </c>
      <c r="M749" s="17">
        <f t="shared" si="209"/>
        <v>2.5129614414822789E-2</v>
      </c>
    </row>
    <row r="750" spans="1:13">
      <c r="A750" s="16">
        <v>44292</v>
      </c>
      <c r="B750">
        <f>B404-B289</f>
        <v>2175527</v>
      </c>
      <c r="D750">
        <f>D404-D$124</f>
        <v>177268</v>
      </c>
      <c r="E750">
        <f t="shared" ref="E750:H750" si="266">E404</f>
        <v>24452</v>
      </c>
      <c r="F750">
        <f t="shared" si="266"/>
        <v>1242</v>
      </c>
      <c r="G750">
        <f t="shared" si="266"/>
        <v>1082</v>
      </c>
      <c r="H750">
        <f t="shared" si="266"/>
        <v>160</v>
      </c>
      <c r="J750">
        <f t="shared" si="206"/>
        <v>23210</v>
      </c>
      <c r="K750">
        <f t="shared" ref="K750:L750" si="267">K404-K$124</f>
        <v>148496</v>
      </c>
      <c r="L750">
        <f t="shared" si="267"/>
        <v>4448</v>
      </c>
      <c r="M750" s="17">
        <f t="shared" si="209"/>
        <v>2.5091951169979917E-2</v>
      </c>
    </row>
    <row r="751" spans="1:13">
      <c r="A751" s="16">
        <v>44293</v>
      </c>
      <c r="B751">
        <f>B405-B290</f>
        <v>2193391</v>
      </c>
      <c r="D751">
        <f>D405-D$124</f>
        <v>178266</v>
      </c>
      <c r="E751">
        <f t="shared" ref="E751:H751" si="268">E405</f>
        <v>25346</v>
      </c>
      <c r="F751">
        <f t="shared" si="268"/>
        <v>1282</v>
      </c>
      <c r="G751">
        <f t="shared" si="268"/>
        <v>1125</v>
      </c>
      <c r="H751">
        <f t="shared" si="268"/>
        <v>157</v>
      </c>
      <c r="J751">
        <f t="shared" si="206"/>
        <v>24064</v>
      </c>
      <c r="K751">
        <f t="shared" ref="K751:L751" si="269">K405-K$124</f>
        <v>148584</v>
      </c>
      <c r="L751">
        <f t="shared" si="269"/>
        <v>4464</v>
      </c>
      <c r="M751" s="17">
        <f t="shared" si="209"/>
        <v>2.5041230520682575E-2</v>
      </c>
    </row>
    <row r="752" spans="1:13">
      <c r="A752" s="16">
        <v>44294</v>
      </c>
      <c r="B752">
        <f>B406-B291</f>
        <v>2213470</v>
      </c>
      <c r="D752">
        <f>D406-D$124</f>
        <v>179553</v>
      </c>
      <c r="E752">
        <f t="shared" ref="E752:H752" si="270">E406</f>
        <v>26527</v>
      </c>
      <c r="F752">
        <f t="shared" si="270"/>
        <v>1283</v>
      </c>
      <c r="G752">
        <f t="shared" si="270"/>
        <v>1119</v>
      </c>
      <c r="H752">
        <f t="shared" si="270"/>
        <v>164</v>
      </c>
      <c r="J752">
        <f t="shared" si="206"/>
        <v>25244</v>
      </c>
      <c r="K752">
        <f t="shared" ref="K752:L752" si="271">K406-K$124</f>
        <v>148679</v>
      </c>
      <c r="L752">
        <f t="shared" si="271"/>
        <v>4475</v>
      </c>
      <c r="M752" s="17">
        <f t="shared" si="209"/>
        <v>2.4923003235813382E-2</v>
      </c>
    </row>
    <row r="753" spans="1:13">
      <c r="A753" s="16">
        <v>44295</v>
      </c>
      <c r="B753">
        <f>B407-B292</f>
        <v>2236566</v>
      </c>
      <c r="D753">
        <f>D407-D$124</f>
        <v>181058</v>
      </c>
      <c r="E753">
        <f t="shared" ref="E753:H753" si="272">E407</f>
        <v>21752</v>
      </c>
      <c r="F753">
        <f t="shared" si="272"/>
        <v>1317</v>
      </c>
      <c r="G753">
        <f t="shared" si="272"/>
        <v>1149</v>
      </c>
      <c r="H753">
        <f t="shared" si="272"/>
        <v>168</v>
      </c>
      <c r="J753">
        <f t="shared" si="206"/>
        <v>20435</v>
      </c>
      <c r="K753">
        <f t="shared" ref="K753:L753" si="273">K407-K$124</f>
        <v>154701</v>
      </c>
      <c r="L753">
        <f t="shared" si="273"/>
        <v>4733</v>
      </c>
      <c r="M753" s="17">
        <f t="shared" si="209"/>
        <v>2.6140794662483844E-2</v>
      </c>
    </row>
    <row r="754" spans="1:13">
      <c r="A754" s="16">
        <v>44296</v>
      </c>
      <c r="B754">
        <f>B408-B293</f>
        <v>2252821</v>
      </c>
      <c r="D754">
        <f>D408-D$124</f>
        <v>182287</v>
      </c>
      <c r="E754">
        <f t="shared" ref="E754:H754" si="274">E408</f>
        <v>22191</v>
      </c>
      <c r="F754">
        <f t="shared" si="274"/>
        <v>1316</v>
      </c>
      <c r="G754">
        <f t="shared" si="274"/>
        <v>1152</v>
      </c>
      <c r="H754">
        <f t="shared" si="274"/>
        <v>164</v>
      </c>
      <c r="J754">
        <f t="shared" si="206"/>
        <v>20875</v>
      </c>
      <c r="K754">
        <f t="shared" ref="K754:L754" si="275">K408-K$124</f>
        <v>155477</v>
      </c>
      <c r="L754">
        <f t="shared" si="275"/>
        <v>4747</v>
      </c>
      <c r="M754" s="17">
        <f t="shared" si="209"/>
        <v>2.6041352372906459E-2</v>
      </c>
    </row>
    <row r="755" spans="1:13">
      <c r="A755" s="16">
        <v>44297</v>
      </c>
      <c r="B755">
        <f>B409-B294</f>
        <v>2260009</v>
      </c>
      <c r="D755">
        <f>D409-D$124</f>
        <v>183407</v>
      </c>
      <c r="E755">
        <f t="shared" ref="E755:H755" si="276">E409</f>
        <v>22971</v>
      </c>
      <c r="F755">
        <f t="shared" si="276"/>
        <v>1319</v>
      </c>
      <c r="G755">
        <f t="shared" si="276"/>
        <v>1148</v>
      </c>
      <c r="H755">
        <f t="shared" si="276"/>
        <v>171</v>
      </c>
      <c r="J755">
        <f t="shared" si="206"/>
        <v>21652</v>
      </c>
      <c r="K755">
        <f t="shared" ref="K755:L755" si="277">K409-K$124</f>
        <v>155808</v>
      </c>
      <c r="L755">
        <f t="shared" si="277"/>
        <v>4756</v>
      </c>
      <c r="M755" s="17">
        <f t="shared" si="209"/>
        <v>2.5931398474431183E-2</v>
      </c>
    </row>
    <row r="756" spans="1:13">
      <c r="A756" s="16">
        <v>44298</v>
      </c>
      <c r="B756">
        <f>B410-B295</f>
        <v>2289958</v>
      </c>
      <c r="D756">
        <f>D410-D$124</f>
        <v>184517</v>
      </c>
      <c r="E756">
        <f t="shared" ref="E756:H756" si="278">E410</f>
        <v>23709</v>
      </c>
      <c r="F756">
        <f t="shared" si="278"/>
        <v>1365</v>
      </c>
      <c r="G756">
        <f t="shared" si="278"/>
        <v>1191</v>
      </c>
      <c r="H756">
        <f t="shared" si="278"/>
        <v>174</v>
      </c>
      <c r="J756">
        <f t="shared" si="206"/>
        <v>22344</v>
      </c>
      <c r="K756">
        <f t="shared" ref="K756:L756" si="279">K410-K$124</f>
        <v>156160</v>
      </c>
      <c r="L756">
        <f t="shared" si="279"/>
        <v>4776</v>
      </c>
      <c r="M756" s="17">
        <f t="shared" si="209"/>
        <v>2.588379390516863E-2</v>
      </c>
    </row>
    <row r="757" spans="1:13">
      <c r="A757" s="16">
        <v>44299</v>
      </c>
      <c r="B757">
        <f>B411-B296</f>
        <v>2310339</v>
      </c>
      <c r="D757">
        <f>D411-D$124</f>
        <v>185901</v>
      </c>
      <c r="E757">
        <f t="shared" ref="E757:H757" si="280">E411</f>
        <v>24671</v>
      </c>
      <c r="F757">
        <f t="shared" si="280"/>
        <v>1390</v>
      </c>
      <c r="G757">
        <f t="shared" si="280"/>
        <v>1214</v>
      </c>
      <c r="H757">
        <f t="shared" si="280"/>
        <v>176</v>
      </c>
      <c r="J757">
        <f t="shared" si="206"/>
        <v>23281</v>
      </c>
      <c r="K757">
        <f t="shared" ref="K757:L757" si="281">K411-K$124</f>
        <v>156572</v>
      </c>
      <c r="L757">
        <f t="shared" si="281"/>
        <v>4786</v>
      </c>
      <c r="M757" s="17">
        <f t="shared" si="209"/>
        <v>2.5744885718742772E-2</v>
      </c>
    </row>
    <row r="758" spans="1:13">
      <c r="A758" s="16">
        <v>44300</v>
      </c>
      <c r="B758">
        <f>B412-B297</f>
        <v>2332733</v>
      </c>
      <c r="D758">
        <f>D412-D$124</f>
        <v>187443</v>
      </c>
      <c r="E758">
        <f t="shared" ref="E758:H758" si="282">E412</f>
        <v>24132</v>
      </c>
      <c r="F758">
        <f t="shared" si="282"/>
        <v>1415</v>
      </c>
      <c r="G758">
        <f t="shared" si="282"/>
        <v>1230</v>
      </c>
      <c r="H758">
        <f t="shared" si="282"/>
        <v>185</v>
      </c>
      <c r="J758">
        <f t="shared" si="206"/>
        <v>22717</v>
      </c>
      <c r="K758">
        <f t="shared" ref="K758:L758" si="283">K412-K$124</f>
        <v>158620</v>
      </c>
      <c r="L758">
        <f t="shared" si="283"/>
        <v>4819</v>
      </c>
      <c r="M758" s="17">
        <f t="shared" si="209"/>
        <v>2.5709148914603373E-2</v>
      </c>
    </row>
    <row r="759" spans="1:13">
      <c r="A759" s="16">
        <v>44301</v>
      </c>
      <c r="B759">
        <f>B413-B298</f>
        <v>2356944</v>
      </c>
      <c r="D759">
        <f>D413-D$124</f>
        <v>188893</v>
      </c>
      <c r="E759">
        <f t="shared" ref="E759:H759" si="284">E413</f>
        <v>24774</v>
      </c>
      <c r="F759">
        <f t="shared" si="284"/>
        <v>1402</v>
      </c>
      <c r="G759">
        <f t="shared" si="284"/>
        <v>1218</v>
      </c>
      <c r="H759">
        <f t="shared" si="284"/>
        <v>184</v>
      </c>
      <c r="J759">
        <f t="shared" si="206"/>
        <v>23372</v>
      </c>
      <c r="K759">
        <f t="shared" ref="K759:L759" si="285">K413-K$124</f>
        <v>159422</v>
      </c>
      <c r="L759">
        <f t="shared" si="285"/>
        <v>4825</v>
      </c>
      <c r="M759" s="17">
        <f t="shared" si="209"/>
        <v>2.5543561698951257E-2</v>
      </c>
    </row>
    <row r="760" spans="1:13">
      <c r="A760" s="16">
        <v>44302</v>
      </c>
      <c r="B760">
        <f>B414-B299</f>
        <v>2381555</v>
      </c>
      <c r="D760">
        <f>D414-D$124</f>
        <v>190263</v>
      </c>
      <c r="E760">
        <f t="shared" ref="E760:H760" si="286">E414</f>
        <v>24875</v>
      </c>
      <c r="F760">
        <f t="shared" si="286"/>
        <v>1399</v>
      </c>
      <c r="G760">
        <f t="shared" si="286"/>
        <v>1210</v>
      </c>
      <c r="H760">
        <f t="shared" si="286"/>
        <v>189</v>
      </c>
      <c r="J760">
        <f t="shared" si="206"/>
        <v>23476</v>
      </c>
      <c r="K760">
        <f t="shared" ref="K760:L760" si="287">K414-K$124</f>
        <v>160670</v>
      </c>
      <c r="L760">
        <f t="shared" si="287"/>
        <v>4846</v>
      </c>
      <c r="M760" s="17">
        <f t="shared" si="209"/>
        <v>2.5470007305676879E-2</v>
      </c>
    </row>
    <row r="761" spans="1:13">
      <c r="A761" s="16">
        <v>44303</v>
      </c>
      <c r="B761">
        <f>B415-B300</f>
        <v>2401218</v>
      </c>
      <c r="D761">
        <f>D415-D$124</f>
        <v>191564</v>
      </c>
      <c r="E761">
        <f t="shared" ref="E761:H761" si="288">E415</f>
        <v>25477</v>
      </c>
      <c r="F761">
        <f t="shared" si="288"/>
        <v>1405</v>
      </c>
      <c r="G761">
        <f t="shared" si="288"/>
        <v>1216</v>
      </c>
      <c r="H761">
        <f t="shared" si="288"/>
        <v>189</v>
      </c>
      <c r="J761">
        <f t="shared" si="206"/>
        <v>24072</v>
      </c>
      <c r="K761">
        <f t="shared" ref="K761:L761" si="289">K415-K$124</f>
        <v>161345</v>
      </c>
      <c r="L761">
        <f t="shared" si="289"/>
        <v>4870</v>
      </c>
      <c r="M761" s="17">
        <f t="shared" si="209"/>
        <v>2.542231316948905E-2</v>
      </c>
    </row>
    <row r="762" spans="1:13">
      <c r="A762" s="16">
        <v>44304</v>
      </c>
      <c r="B762">
        <f>B416-B301</f>
        <v>2409641</v>
      </c>
      <c r="D762">
        <f>D416-D$124</f>
        <v>192439</v>
      </c>
      <c r="E762">
        <f t="shared" ref="E762:H762" si="290">E416</f>
        <v>25758</v>
      </c>
      <c r="F762">
        <f t="shared" si="290"/>
        <v>1399</v>
      </c>
      <c r="G762">
        <f t="shared" si="290"/>
        <v>1212</v>
      </c>
      <c r="H762">
        <f t="shared" si="290"/>
        <v>187</v>
      </c>
      <c r="J762">
        <f t="shared" si="206"/>
        <v>24359</v>
      </c>
      <c r="K762">
        <f t="shared" ref="K762:L762" si="291">K416-K$124</f>
        <v>161929</v>
      </c>
      <c r="L762">
        <f t="shared" si="291"/>
        <v>4880</v>
      </c>
      <c r="M762" s="17">
        <f t="shared" si="209"/>
        <v>2.5358685089820671E-2</v>
      </c>
    </row>
    <row r="763" spans="1:13">
      <c r="A763" s="16">
        <v>44305</v>
      </c>
      <c r="B763">
        <f>B417-B302</f>
        <v>2417585</v>
      </c>
      <c r="D763">
        <f>D417-D$124</f>
        <v>193562</v>
      </c>
      <c r="E763">
        <f t="shared" ref="E763:H763" si="292">E417</f>
        <v>26322</v>
      </c>
      <c r="F763">
        <f t="shared" si="292"/>
        <v>1438</v>
      </c>
      <c r="G763">
        <f t="shared" si="292"/>
        <v>1262</v>
      </c>
      <c r="H763">
        <f t="shared" si="292"/>
        <v>176</v>
      </c>
      <c r="J763">
        <f t="shared" si="206"/>
        <v>24884</v>
      </c>
      <c r="K763">
        <f t="shared" ref="K763:L763" si="293">K417-K$124</f>
        <v>162478</v>
      </c>
      <c r="L763">
        <f t="shared" si="293"/>
        <v>4890</v>
      </c>
      <c r="M763" s="17">
        <f t="shared" si="209"/>
        <v>2.5263223153304884E-2</v>
      </c>
    </row>
    <row r="764" spans="1:13">
      <c r="A764" s="16">
        <v>44306</v>
      </c>
      <c r="B764">
        <f>B418-B303</f>
        <v>2439326</v>
      </c>
      <c r="D764">
        <f>D418-D$124</f>
        <v>194710</v>
      </c>
      <c r="E764">
        <f t="shared" ref="E764:H764" si="294">E418</f>
        <v>24899</v>
      </c>
      <c r="F764">
        <f t="shared" si="294"/>
        <v>1435</v>
      </c>
      <c r="G764">
        <f t="shared" si="294"/>
        <v>1255</v>
      </c>
      <c r="H764">
        <f t="shared" si="294"/>
        <v>180</v>
      </c>
      <c r="J764">
        <f t="shared" si="206"/>
        <v>23464</v>
      </c>
      <c r="K764">
        <f t="shared" ref="K764:L764" si="295">K418-K$124</f>
        <v>165013</v>
      </c>
      <c r="L764">
        <f t="shared" si="295"/>
        <v>4926</v>
      </c>
      <c r="M764" s="17">
        <f t="shared" si="209"/>
        <v>2.5299162857583071E-2</v>
      </c>
    </row>
    <row r="765" spans="1:13">
      <c r="A765" s="16">
        <v>44307</v>
      </c>
      <c r="B765">
        <f>B419-B304</f>
        <v>2462745</v>
      </c>
      <c r="D765">
        <f>D419-D$124</f>
        <v>195998</v>
      </c>
      <c r="E765">
        <f t="shared" ref="E765:H765" si="296">E419</f>
        <v>25188</v>
      </c>
      <c r="F765">
        <f t="shared" si="296"/>
        <v>1456</v>
      </c>
      <c r="G765">
        <f t="shared" si="296"/>
        <v>1274</v>
      </c>
      <c r="H765">
        <f t="shared" si="296"/>
        <v>182</v>
      </c>
      <c r="J765">
        <f t="shared" si="206"/>
        <v>23732</v>
      </c>
      <c r="K765">
        <f t="shared" ref="K765:L765" si="297">K419-K$124</f>
        <v>166002</v>
      </c>
      <c r="L765">
        <f t="shared" si="297"/>
        <v>4936</v>
      </c>
      <c r="M765" s="17">
        <f t="shared" si="209"/>
        <v>2.518393044826988E-2</v>
      </c>
    </row>
    <row r="766" spans="1:13">
      <c r="A766" s="16">
        <v>44308</v>
      </c>
      <c r="B766">
        <f>B420-B305</f>
        <v>2491129</v>
      </c>
      <c r="D766">
        <f>D420-D$124</f>
        <v>197410</v>
      </c>
      <c r="E766">
        <f t="shared" ref="E766:H766" si="298">E420</f>
        <v>25628</v>
      </c>
      <c r="F766">
        <f t="shared" si="298"/>
        <v>1422</v>
      </c>
      <c r="G766">
        <f t="shared" si="298"/>
        <v>1244</v>
      </c>
      <c r="H766">
        <f t="shared" si="298"/>
        <v>178</v>
      </c>
      <c r="J766">
        <f t="shared" si="206"/>
        <v>24206</v>
      </c>
      <c r="K766">
        <f t="shared" ref="K766:L766" si="299">K420-K$124</f>
        <v>166951</v>
      </c>
      <c r="L766">
        <f t="shared" si="299"/>
        <v>4959</v>
      </c>
      <c r="M766" s="17">
        <f t="shared" si="209"/>
        <v>2.5120307988450434E-2</v>
      </c>
    </row>
    <row r="767" spans="1:13">
      <c r="A767" s="16">
        <v>44309</v>
      </c>
      <c r="B767">
        <f>B421-B306</f>
        <v>2509208</v>
      </c>
      <c r="D767">
        <f>D421-D$124</f>
        <v>198340</v>
      </c>
      <c r="E767">
        <f t="shared" ref="E767:H767" si="300">E421</f>
        <v>25284</v>
      </c>
      <c r="F767">
        <f t="shared" si="300"/>
        <v>1409</v>
      </c>
      <c r="G767">
        <f t="shared" si="300"/>
        <v>1232</v>
      </c>
      <c r="H767">
        <f t="shared" si="300"/>
        <v>177</v>
      </c>
      <c r="J767">
        <f t="shared" si="206"/>
        <v>23875</v>
      </c>
      <c r="K767">
        <f t="shared" ref="K767:L767" si="301">K421-K$124</f>
        <v>168201</v>
      </c>
      <c r="L767">
        <f t="shared" si="301"/>
        <v>4983</v>
      </c>
      <c r="M767" s="17">
        <f t="shared" si="209"/>
        <v>2.5123525259655138E-2</v>
      </c>
    </row>
    <row r="768" spans="1:13">
      <c r="A768" s="16">
        <v>44310</v>
      </c>
      <c r="B768">
        <f>B422-B307</f>
        <v>2526162</v>
      </c>
      <c r="D768">
        <f>D422-D$124</f>
        <v>199435</v>
      </c>
      <c r="E768">
        <f t="shared" ref="E768:H768" si="302">E422</f>
        <v>25211</v>
      </c>
      <c r="F768">
        <f t="shared" si="302"/>
        <v>1413</v>
      </c>
      <c r="G768">
        <f t="shared" si="302"/>
        <v>1234</v>
      </c>
      <c r="H768">
        <f t="shared" si="302"/>
        <v>179</v>
      </c>
      <c r="J768">
        <f t="shared" si="206"/>
        <v>23798</v>
      </c>
      <c r="K768">
        <f t="shared" ref="K768:L768" si="303">K422-K$124</f>
        <v>169348</v>
      </c>
      <c r="L768">
        <f t="shared" si="303"/>
        <v>5004</v>
      </c>
      <c r="M768" s="17">
        <f t="shared" si="209"/>
        <v>2.5090881740918093E-2</v>
      </c>
    </row>
    <row r="769" spans="1:13">
      <c r="A769" s="16">
        <v>44311</v>
      </c>
      <c r="B769">
        <f>B423-B308</f>
        <v>2540654</v>
      </c>
      <c r="D769">
        <f>D423-D$124</f>
        <v>200496</v>
      </c>
      <c r="E769">
        <f t="shared" ref="E769:H769" si="304">E423</f>
        <v>25510</v>
      </c>
      <c r="F769">
        <f t="shared" si="304"/>
        <v>1415</v>
      </c>
      <c r="G769">
        <f t="shared" si="304"/>
        <v>1244</v>
      </c>
      <c r="H769">
        <f t="shared" si="304"/>
        <v>171</v>
      </c>
      <c r="J769">
        <f t="shared" si="206"/>
        <v>24095</v>
      </c>
      <c r="K769">
        <f t="shared" ref="K769:L769" si="305">K423-K$124</f>
        <v>170104</v>
      </c>
      <c r="L769">
        <f t="shared" si="305"/>
        <v>5010</v>
      </c>
      <c r="M769" s="17">
        <f t="shared" si="209"/>
        <v>2.4988029686377783E-2</v>
      </c>
    </row>
    <row r="770" spans="1:13">
      <c r="A770" s="16">
        <v>44312</v>
      </c>
      <c r="B770">
        <f>B424-B309</f>
        <v>2553776</v>
      </c>
      <c r="D770">
        <f>D424-D$124</f>
        <v>201565</v>
      </c>
      <c r="E770">
        <f t="shared" ref="E770:H770" si="306">E424</f>
        <v>26091</v>
      </c>
      <c r="F770">
        <f t="shared" si="306"/>
        <v>1428</v>
      </c>
      <c r="G770">
        <f t="shared" si="306"/>
        <v>1254</v>
      </c>
      <c r="H770">
        <f t="shared" si="306"/>
        <v>174</v>
      </c>
      <c r="J770">
        <f t="shared" si="206"/>
        <v>24663</v>
      </c>
      <c r="K770">
        <f t="shared" ref="K770:L770" si="307">K424-K$124</f>
        <v>170579</v>
      </c>
      <c r="L770">
        <f t="shared" si="307"/>
        <v>5023</v>
      </c>
      <c r="M770" s="17">
        <f t="shared" si="209"/>
        <v>2.4920000992235757E-2</v>
      </c>
    </row>
    <row r="771" spans="1:13">
      <c r="A771" s="16">
        <v>44313</v>
      </c>
      <c r="B771">
        <f>B425-B310</f>
        <v>2577445</v>
      </c>
      <c r="D771">
        <f>D425-D$124</f>
        <v>202505</v>
      </c>
      <c r="E771">
        <f t="shared" ref="E771:H771" si="308">E425</f>
        <v>26085</v>
      </c>
      <c r="F771">
        <f t="shared" si="308"/>
        <v>1422</v>
      </c>
      <c r="G771">
        <f t="shared" si="308"/>
        <v>1254</v>
      </c>
      <c r="H771">
        <f t="shared" si="308"/>
        <v>168</v>
      </c>
      <c r="J771">
        <f t="shared" si="206"/>
        <v>24663</v>
      </c>
      <c r="K771">
        <f t="shared" ref="K771:L771" si="309">K425-K$124</f>
        <v>171492</v>
      </c>
      <c r="L771">
        <f t="shared" si="309"/>
        <v>5056</v>
      </c>
      <c r="M771" s="17">
        <f t="shared" si="209"/>
        <v>2.4967284758401029E-2</v>
      </c>
    </row>
    <row r="772" spans="1:13">
      <c r="A772" s="16">
        <v>44314</v>
      </c>
      <c r="B772">
        <f>B426-B311</f>
        <v>2601276</v>
      </c>
      <c r="D772">
        <f>D426-D$124</f>
        <v>203485</v>
      </c>
      <c r="E772">
        <f t="shared" ref="E772:H772" si="310">E426</f>
        <v>25372</v>
      </c>
      <c r="F772">
        <f t="shared" si="310"/>
        <v>1394</v>
      </c>
      <c r="G772">
        <f t="shared" si="310"/>
        <v>1222</v>
      </c>
      <c r="H772">
        <f t="shared" si="310"/>
        <v>172</v>
      </c>
      <c r="J772">
        <f t="shared" si="206"/>
        <v>23978</v>
      </c>
      <c r="K772">
        <f t="shared" ref="K772:L772" si="311">K426-K$124</f>
        <v>173155</v>
      </c>
      <c r="L772">
        <f t="shared" si="311"/>
        <v>5086</v>
      </c>
      <c r="M772" s="17">
        <f t="shared" si="209"/>
        <v>2.4994471336953584E-2</v>
      </c>
    </row>
    <row r="773" spans="1:13">
      <c r="A773" s="16">
        <v>44315</v>
      </c>
      <c r="B773">
        <f>B427-B312</f>
        <v>2619630</v>
      </c>
      <c r="D773">
        <f>D427-D$124</f>
        <v>204546</v>
      </c>
      <c r="E773">
        <f t="shared" ref="E773:H773" si="312">E427</f>
        <v>25244</v>
      </c>
      <c r="F773">
        <f t="shared" si="312"/>
        <v>1369</v>
      </c>
      <c r="G773">
        <f t="shared" si="312"/>
        <v>1201</v>
      </c>
      <c r="H773">
        <f t="shared" si="312"/>
        <v>168</v>
      </c>
      <c r="J773">
        <f t="shared" si="206"/>
        <v>23875</v>
      </c>
      <c r="K773">
        <f t="shared" ref="K773:L773" si="313">K427-K$124</f>
        <v>174321</v>
      </c>
      <c r="L773">
        <f t="shared" si="313"/>
        <v>5109</v>
      </c>
      <c r="M773" s="17">
        <f t="shared" si="209"/>
        <v>2.4977266727288727E-2</v>
      </c>
    </row>
    <row r="774" spans="1:13">
      <c r="A774" s="16">
        <v>44316</v>
      </c>
      <c r="B774">
        <f>B428-B313</f>
        <v>2638238</v>
      </c>
      <c r="D774">
        <f>D428-D$124</f>
        <v>205407</v>
      </c>
      <c r="E774">
        <f t="shared" ref="E774:H774" si="314">E428</f>
        <v>24896</v>
      </c>
      <c r="F774">
        <f t="shared" si="314"/>
        <v>1337</v>
      </c>
      <c r="G774">
        <f t="shared" si="314"/>
        <v>1172</v>
      </c>
      <c r="H774">
        <f t="shared" si="314"/>
        <v>165</v>
      </c>
      <c r="J774">
        <f t="shared" si="206"/>
        <v>23559</v>
      </c>
      <c r="K774">
        <f t="shared" ref="K774:L774" si="315">K428-K$124</f>
        <v>175511</v>
      </c>
      <c r="L774">
        <f t="shared" si="315"/>
        <v>5128</v>
      </c>
      <c r="M774" s="17">
        <f t="shared" si="209"/>
        <v>2.496506935011952E-2</v>
      </c>
    </row>
    <row r="775" spans="1:13">
      <c r="A775" s="16">
        <v>44317</v>
      </c>
      <c r="B775">
        <f>B429-B314</f>
        <v>2655500</v>
      </c>
      <c r="D775">
        <f>D429-D$124</f>
        <v>206407</v>
      </c>
      <c r="E775">
        <f t="shared" ref="E775:H775" si="316">E429</f>
        <v>24773</v>
      </c>
      <c r="F775">
        <f t="shared" si="316"/>
        <v>1303</v>
      </c>
      <c r="G775">
        <f t="shared" si="316"/>
        <v>1136</v>
      </c>
      <c r="H775">
        <f t="shared" si="316"/>
        <v>167</v>
      </c>
      <c r="J775">
        <f t="shared" si="206"/>
        <v>23470</v>
      </c>
      <c r="K775">
        <f t="shared" ref="K775:L775" si="317">K429-K$124</f>
        <v>176624</v>
      </c>
      <c r="L775">
        <f t="shared" si="317"/>
        <v>5138</v>
      </c>
      <c r="M775" s="17">
        <f t="shared" si="209"/>
        <v>2.4892566628069785E-2</v>
      </c>
    </row>
    <row r="776" spans="1:13">
      <c r="A776" s="16">
        <v>44318</v>
      </c>
      <c r="B776">
        <f>B430-B315</f>
        <v>2656701</v>
      </c>
      <c r="D776">
        <f>D430-D$124</f>
        <v>207179</v>
      </c>
      <c r="E776">
        <f t="shared" ref="E776:H776" si="318">E430</f>
        <v>24781</v>
      </c>
      <c r="F776">
        <f t="shared" si="318"/>
        <v>1311</v>
      </c>
      <c r="G776">
        <f t="shared" si="318"/>
        <v>1148</v>
      </c>
      <c r="H776">
        <f t="shared" si="318"/>
        <v>163</v>
      </c>
      <c r="J776">
        <f t="shared" si="206"/>
        <v>23470</v>
      </c>
      <c r="K776">
        <f t="shared" ref="K776:L776" si="319">K430-K$124</f>
        <v>177385</v>
      </c>
      <c r="L776">
        <f t="shared" si="319"/>
        <v>5141</v>
      </c>
      <c r="M776" s="17">
        <f t="shared" si="209"/>
        <v>2.4814291023704142E-2</v>
      </c>
    </row>
    <row r="777" spans="1:13">
      <c r="A777" s="16">
        <v>44319</v>
      </c>
      <c r="B777">
        <f>B431-B316</f>
        <v>2660588</v>
      </c>
      <c r="D777">
        <f>D431-D$124</f>
        <v>207913</v>
      </c>
      <c r="E777">
        <f t="shared" ref="E777:H777" si="320">E431</f>
        <v>24955</v>
      </c>
      <c r="F777">
        <f t="shared" si="320"/>
        <v>1338</v>
      </c>
      <c r="G777">
        <f t="shared" si="320"/>
        <v>1178</v>
      </c>
      <c r="H777">
        <f t="shared" si="320"/>
        <v>160</v>
      </c>
      <c r="J777">
        <f t="shared" ref="J777:J840" si="321">J431</f>
        <v>23617</v>
      </c>
      <c r="K777">
        <f t="shared" ref="K777:L777" si="322">K431-K$124</f>
        <v>177925</v>
      </c>
      <c r="L777">
        <f t="shared" si="322"/>
        <v>5161</v>
      </c>
      <c r="M777" s="17">
        <f t="shared" si="209"/>
        <v>2.4822882648030668E-2</v>
      </c>
    </row>
    <row r="778" spans="1:13">
      <c r="A778" s="16">
        <v>44320</v>
      </c>
      <c r="B778">
        <f>B432-B317</f>
        <v>2682718</v>
      </c>
      <c r="D778">
        <f>D432-D$124</f>
        <v>208815</v>
      </c>
      <c r="E778">
        <f t="shared" ref="E778:H778" si="323">E432</f>
        <v>24823</v>
      </c>
      <c r="F778">
        <f t="shared" si="323"/>
        <v>1312</v>
      </c>
      <c r="G778">
        <f t="shared" si="323"/>
        <v>1152</v>
      </c>
      <c r="H778">
        <f t="shared" si="323"/>
        <v>160</v>
      </c>
      <c r="J778">
        <f t="shared" si="321"/>
        <v>23511</v>
      </c>
      <c r="K778">
        <f t="shared" ref="K778:L778" si="324">K432-K$124</f>
        <v>178934</v>
      </c>
      <c r="L778">
        <f t="shared" si="324"/>
        <v>5186</v>
      </c>
      <c r="M778" s="17">
        <f t="shared" si="209"/>
        <v>2.4835380600052678E-2</v>
      </c>
    </row>
    <row r="779" spans="1:13">
      <c r="A779" s="16">
        <v>44321</v>
      </c>
      <c r="B779">
        <f>B433-B318</f>
        <v>2701054</v>
      </c>
      <c r="D779">
        <f>D433-D$124</f>
        <v>209597</v>
      </c>
      <c r="E779">
        <f t="shared" ref="E779:H779" si="325">E433</f>
        <v>24529</v>
      </c>
      <c r="F779">
        <f t="shared" si="325"/>
        <v>1273</v>
      </c>
      <c r="G779">
        <f t="shared" si="325"/>
        <v>1121</v>
      </c>
      <c r="H779">
        <f t="shared" si="325"/>
        <v>152</v>
      </c>
      <c r="J779">
        <f t="shared" si="321"/>
        <v>23256</v>
      </c>
      <c r="K779">
        <f t="shared" ref="K779:L779" si="326">K433-K$124</f>
        <v>179986</v>
      </c>
      <c r="L779">
        <f t="shared" si="326"/>
        <v>5210</v>
      </c>
      <c r="M779" s="17">
        <f t="shared" si="209"/>
        <v>2.4857226009914263E-2</v>
      </c>
    </row>
    <row r="780" spans="1:13">
      <c r="A780" s="16">
        <v>44322</v>
      </c>
      <c r="B780">
        <f>B434-B319</f>
        <v>2718621</v>
      </c>
      <c r="D780">
        <f>D434-D$124</f>
        <v>210799</v>
      </c>
      <c r="E780">
        <f t="shared" ref="E780:H780" si="327">E434</f>
        <v>23878</v>
      </c>
      <c r="F780">
        <f t="shared" si="327"/>
        <v>1212</v>
      </c>
      <c r="G780">
        <f t="shared" si="327"/>
        <v>1063</v>
      </c>
      <c r="H780">
        <f t="shared" si="327"/>
        <v>149</v>
      </c>
      <c r="J780">
        <f t="shared" si="321"/>
        <v>22666</v>
      </c>
      <c r="K780">
        <f t="shared" ref="K780:L780" si="328">K434-K$124</f>
        <v>181815</v>
      </c>
      <c r="L780">
        <f t="shared" si="328"/>
        <v>5234</v>
      </c>
      <c r="M780" s="17">
        <f t="shared" si="209"/>
        <v>2.4829339797627123E-2</v>
      </c>
    </row>
    <row r="781" spans="1:13">
      <c r="A781" s="16">
        <v>44323</v>
      </c>
      <c r="B781">
        <f>B435-B320</f>
        <v>2733618</v>
      </c>
      <c r="D781">
        <f>D435-D$124</f>
        <v>211402</v>
      </c>
      <c r="E781">
        <f t="shared" ref="E781:H781" si="329">E435</f>
        <v>23330</v>
      </c>
      <c r="F781">
        <f t="shared" si="329"/>
        <v>1163</v>
      </c>
      <c r="G781">
        <f t="shared" si="329"/>
        <v>1021</v>
      </c>
      <c r="H781">
        <f t="shared" si="329"/>
        <v>142</v>
      </c>
      <c r="J781">
        <f t="shared" si="321"/>
        <v>22167</v>
      </c>
      <c r="K781">
        <f t="shared" ref="K781:L781" si="330">K435-K$124</f>
        <v>182955</v>
      </c>
      <c r="L781">
        <f t="shared" si="330"/>
        <v>5245</v>
      </c>
      <c r="M781" s="17">
        <f t="shared" si="209"/>
        <v>2.4810550515132306E-2</v>
      </c>
    </row>
    <row r="782" spans="1:13">
      <c r="A782" s="16">
        <v>44324</v>
      </c>
      <c r="B782">
        <f>B436-B321</f>
        <v>2748510</v>
      </c>
      <c r="D782">
        <f>D436-D$124</f>
        <v>212253</v>
      </c>
      <c r="E782">
        <f t="shared" ref="E782:H782" si="331">E436</f>
        <v>22630</v>
      </c>
      <c r="F782">
        <f t="shared" si="331"/>
        <v>1135</v>
      </c>
      <c r="G782">
        <f t="shared" si="331"/>
        <v>995</v>
      </c>
      <c r="H782">
        <f t="shared" si="331"/>
        <v>140</v>
      </c>
      <c r="J782">
        <f t="shared" si="321"/>
        <v>21495</v>
      </c>
      <c r="K782">
        <f t="shared" ref="K782:L782" si="332">K436-K$124</f>
        <v>184487</v>
      </c>
      <c r="L782">
        <f t="shared" si="332"/>
        <v>5264</v>
      </c>
      <c r="M782" s="17">
        <f t="shared" si="209"/>
        <v>2.4800591746641978E-2</v>
      </c>
    </row>
    <row r="783" spans="1:13">
      <c r="A783" s="16">
        <v>44325</v>
      </c>
      <c r="B783">
        <f>B437-B322</f>
        <v>2752110</v>
      </c>
      <c r="D783">
        <f>D437-D$124</f>
        <v>212747</v>
      </c>
      <c r="E783">
        <f t="shared" ref="E783:H783" si="333">E437</f>
        <v>22145</v>
      </c>
      <c r="F783">
        <f t="shared" si="333"/>
        <v>1110</v>
      </c>
      <c r="G783">
        <f t="shared" si="333"/>
        <v>974</v>
      </c>
      <c r="H783">
        <f t="shared" si="333"/>
        <v>136</v>
      </c>
      <c r="J783">
        <f t="shared" si="321"/>
        <v>21035</v>
      </c>
      <c r="K783">
        <f t="shared" ref="K783:L783" si="334">K437-K$124</f>
        <v>185452</v>
      </c>
      <c r="L783">
        <f t="shared" si="334"/>
        <v>5278</v>
      </c>
      <c r="M783" s="17">
        <f t="shared" si="209"/>
        <v>2.4808810465012432E-2</v>
      </c>
    </row>
    <row r="784" spans="1:13">
      <c r="A784" s="16">
        <v>44326</v>
      </c>
      <c r="B784">
        <f>B438-B323</f>
        <v>2747635</v>
      </c>
      <c r="D784">
        <f>D438-D$124</f>
        <v>213336</v>
      </c>
      <c r="E784">
        <f t="shared" ref="E784:H784" si="335">E438</f>
        <v>22230</v>
      </c>
      <c r="F784">
        <f t="shared" si="335"/>
        <v>1119</v>
      </c>
      <c r="G784">
        <f t="shared" si="335"/>
        <v>988</v>
      </c>
      <c r="H784">
        <f t="shared" si="335"/>
        <v>131</v>
      </c>
      <c r="J784">
        <f t="shared" si="321"/>
        <v>21111</v>
      </c>
      <c r="K784">
        <f t="shared" ref="K784:L784" si="336">K438-K$124</f>
        <v>185950</v>
      </c>
      <c r="L784">
        <f t="shared" si="336"/>
        <v>5284</v>
      </c>
      <c r="M784" s="17">
        <f t="shared" si="209"/>
        <v>2.4768440394495068E-2</v>
      </c>
    </row>
    <row r="785" spans="1:13">
      <c r="A785" s="16">
        <v>44327</v>
      </c>
      <c r="B785">
        <f>B439-B324</f>
        <v>2749900</v>
      </c>
      <c r="D785">
        <f>D439-D$124</f>
        <v>214230</v>
      </c>
      <c r="E785">
        <f t="shared" ref="E785:H785" si="337">E439</f>
        <v>22162</v>
      </c>
      <c r="F785">
        <f t="shared" si="337"/>
        <v>1092</v>
      </c>
      <c r="G785">
        <f t="shared" si="337"/>
        <v>959</v>
      </c>
      <c r="H785">
        <f t="shared" si="337"/>
        <v>133</v>
      </c>
      <c r="J785">
        <f t="shared" si="321"/>
        <v>21070</v>
      </c>
      <c r="K785">
        <f t="shared" ref="K785:L785" si="338">K439-K$124</f>
        <v>186886</v>
      </c>
      <c r="L785">
        <f t="shared" si="338"/>
        <v>5310</v>
      </c>
      <c r="M785" s="17">
        <f t="shared" ref="M785:M848" si="339">L785/D785</f>
        <v>2.4786444475563645E-2</v>
      </c>
    </row>
    <row r="786" spans="1:13">
      <c r="A786" s="16">
        <v>44328</v>
      </c>
      <c r="B786">
        <f>B440-B325</f>
        <v>2731689</v>
      </c>
      <c r="D786">
        <f>D440-D$124</f>
        <v>214837</v>
      </c>
      <c r="E786">
        <f t="shared" ref="E786:H786" si="340">E440</f>
        <v>20035</v>
      </c>
      <c r="F786">
        <f t="shared" si="340"/>
        <v>1044</v>
      </c>
      <c r="G786">
        <f t="shared" si="340"/>
        <v>919</v>
      </c>
      <c r="H786">
        <f t="shared" si="340"/>
        <v>125</v>
      </c>
      <c r="J786">
        <f t="shared" si="321"/>
        <v>18991</v>
      </c>
      <c r="K786">
        <f t="shared" ref="K786:L786" si="341">K440-K$124</f>
        <v>189598</v>
      </c>
      <c r="L786">
        <f t="shared" si="341"/>
        <v>5332</v>
      </c>
      <c r="M786" s="17">
        <f t="shared" si="339"/>
        <v>2.4818816125713912E-2</v>
      </c>
    </row>
    <row r="787" spans="1:13">
      <c r="A787" s="16">
        <v>44329</v>
      </c>
      <c r="B787">
        <f>B441-B326</f>
        <v>2712120</v>
      </c>
      <c r="D787">
        <f>D441-D$124</f>
        <v>215440</v>
      </c>
      <c r="E787">
        <f t="shared" ref="E787:H787" si="342">E441</f>
        <v>19165</v>
      </c>
      <c r="F787">
        <f t="shared" si="342"/>
        <v>1007</v>
      </c>
      <c r="G787">
        <f t="shared" si="342"/>
        <v>883</v>
      </c>
      <c r="H787">
        <f t="shared" si="342"/>
        <v>124</v>
      </c>
      <c r="J787">
        <f t="shared" si="321"/>
        <v>18158</v>
      </c>
      <c r="K787">
        <f t="shared" ref="K787:L787" si="343">K441-K$124</f>
        <v>191052</v>
      </c>
      <c r="L787">
        <f t="shared" si="343"/>
        <v>5351</v>
      </c>
      <c r="M787" s="17">
        <f t="shared" si="339"/>
        <v>2.483754177497215E-2</v>
      </c>
    </row>
    <row r="788" spans="1:13">
      <c r="A788" s="16">
        <v>44330</v>
      </c>
      <c r="B788">
        <f>B442-B327</f>
        <v>2713222</v>
      </c>
      <c r="D788">
        <f>D442-D$124</f>
        <v>216013</v>
      </c>
      <c r="E788">
        <f t="shared" ref="E788:H788" si="344">E442</f>
        <v>18009</v>
      </c>
      <c r="F788">
        <f t="shared" si="344"/>
        <v>961</v>
      </c>
      <c r="G788">
        <f t="shared" si="344"/>
        <v>841</v>
      </c>
      <c r="H788">
        <f t="shared" si="344"/>
        <v>120</v>
      </c>
      <c r="J788">
        <f t="shared" si="321"/>
        <v>17048</v>
      </c>
      <c r="K788">
        <f t="shared" ref="K788:L788" si="345">K442-K$124</f>
        <v>192764</v>
      </c>
      <c r="L788">
        <f t="shared" si="345"/>
        <v>5368</v>
      </c>
      <c r="M788" s="17">
        <f t="shared" si="339"/>
        <v>2.4850356228560317E-2</v>
      </c>
    </row>
    <row r="789" spans="1:13">
      <c r="A789" s="16">
        <v>44331</v>
      </c>
      <c r="B789">
        <f>B443-B328</f>
        <v>2713200</v>
      </c>
      <c r="D789">
        <f>D443-D$124</f>
        <v>216570</v>
      </c>
      <c r="E789">
        <f t="shared" ref="E789:H789" si="346">E443</f>
        <v>17513</v>
      </c>
      <c r="F789">
        <f t="shared" si="346"/>
        <v>947</v>
      </c>
      <c r="G789">
        <f t="shared" si="346"/>
        <v>833</v>
      </c>
      <c r="H789">
        <f t="shared" si="346"/>
        <v>114</v>
      </c>
      <c r="J789">
        <f t="shared" si="321"/>
        <v>16566</v>
      </c>
      <c r="K789">
        <f t="shared" ref="K789:L789" si="347">K443-K$124</f>
        <v>193807</v>
      </c>
      <c r="L789">
        <f t="shared" si="347"/>
        <v>5378</v>
      </c>
      <c r="M789" s="17">
        <f t="shared" si="339"/>
        <v>2.4832617629403888E-2</v>
      </c>
    </row>
    <row r="790" spans="1:13">
      <c r="A790" s="16">
        <v>44332</v>
      </c>
      <c r="B790">
        <f>B444-B329</f>
        <v>2710780</v>
      </c>
      <c r="D790">
        <f>D444-D$124</f>
        <v>216975</v>
      </c>
      <c r="E790">
        <f t="shared" ref="E790:H790" si="348">E444</f>
        <v>17159</v>
      </c>
      <c r="F790">
        <f t="shared" si="348"/>
        <v>930</v>
      </c>
      <c r="G790">
        <f t="shared" si="348"/>
        <v>812</v>
      </c>
      <c r="H790">
        <f t="shared" si="348"/>
        <v>118</v>
      </c>
      <c r="J790">
        <f t="shared" si="321"/>
        <v>16229</v>
      </c>
      <c r="K790">
        <f t="shared" ref="K790:L790" si="349">K444-K$124</f>
        <v>194563</v>
      </c>
      <c r="L790">
        <f t="shared" si="349"/>
        <v>5381</v>
      </c>
      <c r="M790" s="17">
        <f t="shared" si="339"/>
        <v>2.4800092176518032E-2</v>
      </c>
    </row>
    <row r="791" spans="1:13">
      <c r="A791" s="16">
        <v>44333</v>
      </c>
      <c r="B791">
        <f>B445-B330</f>
        <v>2703022</v>
      </c>
      <c r="D791">
        <f>D445-D$124</f>
        <v>217274</v>
      </c>
      <c r="E791">
        <f t="shared" ref="E791:H791" si="350">E445</f>
        <v>16696</v>
      </c>
      <c r="F791">
        <f t="shared" si="350"/>
        <v>920</v>
      </c>
      <c r="G791">
        <f t="shared" si="350"/>
        <v>808</v>
      </c>
      <c r="H791">
        <f t="shared" si="350"/>
        <v>112</v>
      </c>
      <c r="J791">
        <f t="shared" si="321"/>
        <v>15776</v>
      </c>
      <c r="K791">
        <f t="shared" ref="K791:L791" si="351">K445-K$124</f>
        <v>195321</v>
      </c>
      <c r="L791">
        <f t="shared" si="351"/>
        <v>5385</v>
      </c>
      <c r="M791" s="17">
        <f t="shared" si="339"/>
        <v>2.4784373648020473E-2</v>
      </c>
    </row>
    <row r="792" spans="1:13">
      <c r="A792" s="16">
        <v>44334</v>
      </c>
      <c r="B792">
        <f>B446-B331</f>
        <v>2703947</v>
      </c>
      <c r="D792">
        <f>D446-D$124</f>
        <v>217685</v>
      </c>
      <c r="E792">
        <f t="shared" ref="E792:H792" si="352">E446</f>
        <v>16293</v>
      </c>
      <c r="F792">
        <f t="shared" si="352"/>
        <v>894</v>
      </c>
      <c r="G792">
        <f t="shared" si="352"/>
        <v>786</v>
      </c>
      <c r="H792">
        <f t="shared" si="352"/>
        <v>108</v>
      </c>
      <c r="J792">
        <f t="shared" si="321"/>
        <v>15399</v>
      </c>
      <c r="K792">
        <f t="shared" ref="K792:L792" si="353">K446-K$124</f>
        <v>196113</v>
      </c>
      <c r="L792">
        <f t="shared" si="353"/>
        <v>5407</v>
      </c>
      <c r="M792" s="17">
        <f t="shared" si="339"/>
        <v>2.4838642993316031E-2</v>
      </c>
    </row>
    <row r="793" spans="1:13">
      <c r="A793" s="16">
        <v>44335</v>
      </c>
      <c r="B793">
        <f>B447-B332</f>
        <v>2704823</v>
      </c>
      <c r="D793">
        <f>D447-D$124</f>
        <v>218288</v>
      </c>
      <c r="E793">
        <f t="shared" ref="E793:H793" si="354">E447</f>
        <v>15268</v>
      </c>
      <c r="F793">
        <f t="shared" si="354"/>
        <v>840</v>
      </c>
      <c r="G793">
        <f t="shared" si="354"/>
        <v>733</v>
      </c>
      <c r="H793">
        <f t="shared" si="354"/>
        <v>107</v>
      </c>
      <c r="J793">
        <f t="shared" si="321"/>
        <v>14428</v>
      </c>
      <c r="K793">
        <f t="shared" ref="K793:L793" si="355">K447-K$124</f>
        <v>197731</v>
      </c>
      <c r="L793">
        <f t="shared" si="355"/>
        <v>5417</v>
      </c>
      <c r="M793" s="17">
        <f t="shared" si="339"/>
        <v>2.4815839624715973E-2</v>
      </c>
    </row>
    <row r="794" spans="1:13">
      <c r="A794" s="16">
        <v>44336</v>
      </c>
      <c r="B794">
        <f>B448-B333</f>
        <v>2701926</v>
      </c>
      <c r="D794">
        <f>D448-D$124</f>
        <v>218731</v>
      </c>
      <c r="E794">
        <f t="shared" ref="E794:H794" si="356">E448</f>
        <v>15013</v>
      </c>
      <c r="F794">
        <f t="shared" si="356"/>
        <v>808</v>
      </c>
      <c r="G794">
        <f t="shared" si="356"/>
        <v>704</v>
      </c>
      <c r="H794">
        <f t="shared" si="356"/>
        <v>104</v>
      </c>
      <c r="J794">
        <f t="shared" si="321"/>
        <v>14205</v>
      </c>
      <c r="K794">
        <f t="shared" ref="K794:L794" si="357">K448-K$124</f>
        <v>198419</v>
      </c>
      <c r="L794">
        <f t="shared" si="357"/>
        <v>5427</v>
      </c>
      <c r="M794" s="17">
        <f t="shared" si="339"/>
        <v>2.4811297895588644E-2</v>
      </c>
    </row>
    <row r="795" spans="1:13">
      <c r="A795" s="16">
        <v>44337</v>
      </c>
      <c r="B795">
        <f>B449-B334</f>
        <v>2704682</v>
      </c>
      <c r="D795">
        <f>D449-D$124</f>
        <v>219224</v>
      </c>
      <c r="E795">
        <f t="shared" ref="E795:H795" si="358">E449</f>
        <v>14015</v>
      </c>
      <c r="F795">
        <f t="shared" si="358"/>
        <v>778</v>
      </c>
      <c r="G795">
        <f t="shared" si="358"/>
        <v>679</v>
      </c>
      <c r="H795">
        <f t="shared" si="358"/>
        <v>99</v>
      </c>
      <c r="J795">
        <f t="shared" si="321"/>
        <v>13237</v>
      </c>
      <c r="K795">
        <f t="shared" ref="K795:L795" si="359">K449-K$124</f>
        <v>199899</v>
      </c>
      <c r="L795">
        <f t="shared" si="359"/>
        <v>5438</v>
      </c>
      <c r="M795" s="17">
        <f t="shared" si="339"/>
        <v>2.4805678210414919E-2</v>
      </c>
    </row>
    <row r="796" spans="1:13">
      <c r="A796" s="16">
        <v>44338</v>
      </c>
      <c r="B796">
        <f>B450-B335</f>
        <v>2694613</v>
      </c>
      <c r="D796">
        <f>D450-D$124</f>
        <v>219574</v>
      </c>
      <c r="E796">
        <f t="shared" ref="E796:H796" si="360">E450</f>
        <v>13267</v>
      </c>
      <c r="F796">
        <f t="shared" si="360"/>
        <v>766</v>
      </c>
      <c r="G796">
        <f t="shared" si="360"/>
        <v>662</v>
      </c>
      <c r="H796">
        <f t="shared" si="360"/>
        <v>104</v>
      </c>
      <c r="J796">
        <f t="shared" si="321"/>
        <v>12501</v>
      </c>
      <c r="K796">
        <f t="shared" ref="K796:L796" si="361">K450-K$124</f>
        <v>200980</v>
      </c>
      <c r="L796">
        <f t="shared" si="361"/>
        <v>5455</v>
      </c>
      <c r="M796" s="17">
        <f t="shared" si="339"/>
        <v>2.4843560713017025E-2</v>
      </c>
    </row>
    <row r="797" spans="1:13">
      <c r="A797" s="16">
        <v>44339</v>
      </c>
      <c r="B797">
        <f>B451-B336</f>
        <v>2682862</v>
      </c>
      <c r="D797">
        <f>D451-D$124</f>
        <v>219812</v>
      </c>
      <c r="E797">
        <f t="shared" ref="E797:H797" si="362">E451</f>
        <v>12928</v>
      </c>
      <c r="F797">
        <f t="shared" si="362"/>
        <v>720</v>
      </c>
      <c r="G797">
        <f t="shared" si="362"/>
        <v>618</v>
      </c>
      <c r="H797">
        <f t="shared" si="362"/>
        <v>102</v>
      </c>
      <c r="J797">
        <f t="shared" si="321"/>
        <v>12208</v>
      </c>
      <c r="K797">
        <f t="shared" ref="K797:L797" si="363">K451-K$124</f>
        <v>201555</v>
      </c>
      <c r="L797">
        <f t="shared" si="363"/>
        <v>5457</v>
      </c>
      <c r="M797" s="17">
        <f t="shared" si="339"/>
        <v>2.4825760195075791E-2</v>
      </c>
    </row>
    <row r="798" spans="1:13">
      <c r="A798" s="16">
        <v>44340</v>
      </c>
      <c r="B798">
        <f>B452-B337</f>
        <v>2668595</v>
      </c>
      <c r="D798">
        <f>D452-D$124</f>
        <v>220190</v>
      </c>
      <c r="E798">
        <f t="shared" ref="E798:H798" si="364">E452</f>
        <v>13016</v>
      </c>
      <c r="F798">
        <f t="shared" si="364"/>
        <v>699</v>
      </c>
      <c r="G798">
        <f t="shared" si="364"/>
        <v>601</v>
      </c>
      <c r="H798">
        <f t="shared" si="364"/>
        <v>98</v>
      </c>
      <c r="J798">
        <f t="shared" si="321"/>
        <v>12317</v>
      </c>
      <c r="K798">
        <f t="shared" ref="K798:L798" si="365">K452-K$124</f>
        <v>201837</v>
      </c>
      <c r="L798">
        <f t="shared" si="365"/>
        <v>5465</v>
      </c>
      <c r="M798" s="17">
        <f t="shared" si="339"/>
        <v>2.4819474090558156E-2</v>
      </c>
    </row>
    <row r="799" spans="1:13">
      <c r="A799" s="16">
        <v>44341</v>
      </c>
      <c r="B799">
        <f>B453-B338</f>
        <v>2662679</v>
      </c>
      <c r="D799">
        <f>D453-D$124</f>
        <v>220562</v>
      </c>
      <c r="E799">
        <f t="shared" ref="E799:H799" si="366">E453</f>
        <v>12604</v>
      </c>
      <c r="F799">
        <f t="shared" si="366"/>
        <v>668</v>
      </c>
      <c r="G799">
        <f t="shared" si="366"/>
        <v>575</v>
      </c>
      <c r="H799">
        <f t="shared" si="366"/>
        <v>93</v>
      </c>
      <c r="J799">
        <f t="shared" si="321"/>
        <v>11936</v>
      </c>
      <c r="K799">
        <f t="shared" ref="K799:L799" si="367">K453-K$124</f>
        <v>202610</v>
      </c>
      <c r="L799">
        <f t="shared" si="367"/>
        <v>5476</v>
      </c>
      <c r="M799" s="17">
        <f t="shared" si="339"/>
        <v>2.4827486149019324E-2</v>
      </c>
    </row>
    <row r="800" spans="1:13">
      <c r="A800" s="16">
        <v>44342</v>
      </c>
      <c r="B800">
        <f>B454-B339</f>
        <v>2650457</v>
      </c>
      <c r="D800">
        <f>D454-D$124</f>
        <v>220937</v>
      </c>
      <c r="E800">
        <f t="shared" ref="E800:H800" si="368">E454</f>
        <v>11715</v>
      </c>
      <c r="F800">
        <f t="shared" si="368"/>
        <v>639</v>
      </c>
      <c r="G800">
        <f t="shared" si="368"/>
        <v>553</v>
      </c>
      <c r="H800">
        <f t="shared" si="368"/>
        <v>86</v>
      </c>
      <c r="J800">
        <f t="shared" si="321"/>
        <v>11076</v>
      </c>
      <c r="K800">
        <f t="shared" ref="K800:L800" si="369">K454-K$124</f>
        <v>203854</v>
      </c>
      <c r="L800">
        <f t="shared" si="369"/>
        <v>5496</v>
      </c>
      <c r="M800" s="17">
        <f t="shared" si="339"/>
        <v>2.4875869591784082E-2</v>
      </c>
    </row>
    <row r="801" spans="1:13">
      <c r="A801" s="16">
        <v>44343</v>
      </c>
      <c r="B801">
        <f>B455-B340</f>
        <v>2635812</v>
      </c>
      <c r="D801">
        <f>D455-D$124</f>
        <v>221320</v>
      </c>
      <c r="E801">
        <f t="shared" ref="E801:H801" si="370">E455</f>
        <v>11340</v>
      </c>
      <c r="F801">
        <f t="shared" si="370"/>
        <v>616</v>
      </c>
      <c r="G801">
        <f t="shared" si="370"/>
        <v>535</v>
      </c>
      <c r="H801">
        <f t="shared" si="370"/>
        <v>81</v>
      </c>
      <c r="J801">
        <f t="shared" si="321"/>
        <v>10724</v>
      </c>
      <c r="K801">
        <f t="shared" ref="K801:L801" si="371">K455-K$124</f>
        <v>204592</v>
      </c>
      <c r="L801">
        <f t="shared" si="371"/>
        <v>5516</v>
      </c>
      <c r="M801" s="17">
        <f t="shared" si="339"/>
        <v>2.492318814386409E-2</v>
      </c>
    </row>
    <row r="802" spans="1:13">
      <c r="A802" s="16">
        <v>44344</v>
      </c>
      <c r="B802">
        <f>B456-B341</f>
        <v>2632943</v>
      </c>
      <c r="D802">
        <f>D456-D$124</f>
        <v>221738</v>
      </c>
      <c r="E802">
        <f t="shared" ref="E802:H802" si="372">E456</f>
        <v>10615</v>
      </c>
      <c r="F802">
        <f t="shared" si="372"/>
        <v>585</v>
      </c>
      <c r="G802">
        <f t="shared" si="372"/>
        <v>512</v>
      </c>
      <c r="H802">
        <f t="shared" si="372"/>
        <v>73</v>
      </c>
      <c r="J802">
        <f t="shared" si="321"/>
        <v>10030</v>
      </c>
      <c r="K802">
        <f t="shared" ref="K802:L802" si="373">K456-K$124</f>
        <v>205726</v>
      </c>
      <c r="L802">
        <f t="shared" si="373"/>
        <v>5525</v>
      </c>
      <c r="M802" s="17">
        <f t="shared" si="339"/>
        <v>2.4916793693458044E-2</v>
      </c>
    </row>
    <row r="803" spans="1:13">
      <c r="A803" s="16">
        <v>44345</v>
      </c>
      <c r="B803">
        <f>B457-B342</f>
        <v>2623907</v>
      </c>
      <c r="D803">
        <f>D457-D$124</f>
        <v>222123</v>
      </c>
      <c r="E803">
        <f t="shared" ref="E803:H803" si="374">E457</f>
        <v>9988</v>
      </c>
      <c r="F803">
        <f t="shared" si="374"/>
        <v>574</v>
      </c>
      <c r="G803">
        <f t="shared" si="374"/>
        <v>502</v>
      </c>
      <c r="H803">
        <f t="shared" si="374"/>
        <v>72</v>
      </c>
      <c r="J803">
        <f t="shared" si="321"/>
        <v>9414</v>
      </c>
      <c r="K803">
        <f t="shared" ref="K803:L803" si="375">K457-K$124</f>
        <v>206731</v>
      </c>
      <c r="L803">
        <f t="shared" si="375"/>
        <v>5532</v>
      </c>
      <c r="M803" s="17">
        <f t="shared" si="339"/>
        <v>2.4905120136140785E-2</v>
      </c>
    </row>
    <row r="804" spans="1:13">
      <c r="A804" s="16">
        <v>44346</v>
      </c>
      <c r="B804">
        <f>B458-B343</f>
        <v>2617371</v>
      </c>
      <c r="D804">
        <f>D458-D$124</f>
        <v>222471</v>
      </c>
      <c r="E804">
        <f t="shared" ref="E804:H804" si="376">E458</f>
        <v>9883</v>
      </c>
      <c r="F804">
        <f t="shared" si="376"/>
        <v>549</v>
      </c>
      <c r="G804">
        <f t="shared" si="376"/>
        <v>484</v>
      </c>
      <c r="H804">
        <f t="shared" si="376"/>
        <v>65</v>
      </c>
      <c r="J804">
        <f t="shared" si="321"/>
        <v>9334</v>
      </c>
      <c r="K804">
        <f t="shared" ref="K804:L804" si="377">K458-K$124</f>
        <v>207179</v>
      </c>
      <c r="L804">
        <f t="shared" si="377"/>
        <v>5537</v>
      </c>
      <c r="M804" s="17">
        <f t="shared" si="339"/>
        <v>2.4888637170687414E-2</v>
      </c>
    </row>
    <row r="805" spans="1:13">
      <c r="A805" s="16">
        <v>44347</v>
      </c>
      <c r="B805">
        <f>B459-B344</f>
        <v>2603383</v>
      </c>
      <c r="D805">
        <f>D459-D$124</f>
        <v>222729</v>
      </c>
      <c r="E805">
        <f t="shared" ref="E805:H805" si="378">E459</f>
        <v>9932</v>
      </c>
      <c r="F805">
        <f t="shared" si="378"/>
        <v>534</v>
      </c>
      <c r="G805">
        <f t="shared" si="378"/>
        <v>475</v>
      </c>
      <c r="H805">
        <f t="shared" si="378"/>
        <v>59</v>
      </c>
      <c r="J805">
        <f t="shared" si="321"/>
        <v>9398</v>
      </c>
      <c r="K805">
        <f t="shared" ref="K805:L805" si="379">K459-K$124</f>
        <v>207380</v>
      </c>
      <c r="L805">
        <f t="shared" si="379"/>
        <v>5545</v>
      </c>
      <c r="M805" s="17">
        <f t="shared" si="339"/>
        <v>2.4895725298456871E-2</v>
      </c>
    </row>
    <row r="806" spans="1:13">
      <c r="A806" s="16">
        <v>44348</v>
      </c>
      <c r="B806">
        <f>B460-B345</f>
        <v>2593530</v>
      </c>
      <c r="D806">
        <f>D460-D$124</f>
        <v>223055</v>
      </c>
      <c r="E806">
        <f t="shared" ref="E806:H806" si="380">E460</f>
        <v>9488</v>
      </c>
      <c r="F806">
        <f t="shared" si="380"/>
        <v>507</v>
      </c>
      <c r="G806">
        <f t="shared" si="380"/>
        <v>451</v>
      </c>
      <c r="H806">
        <f t="shared" si="380"/>
        <v>56</v>
      </c>
      <c r="J806">
        <f t="shared" si="321"/>
        <v>8981</v>
      </c>
      <c r="K806">
        <f t="shared" ref="K806:L806" si="381">K460-K$124</f>
        <v>208138</v>
      </c>
      <c r="L806">
        <f t="shared" si="381"/>
        <v>5557</v>
      </c>
      <c r="M806" s="17">
        <f t="shared" si="339"/>
        <v>2.491313801528771E-2</v>
      </c>
    </row>
    <row r="807" spans="1:13">
      <c r="A807" s="16">
        <v>44349</v>
      </c>
      <c r="B807">
        <f>B461-B346</f>
        <v>2582468</v>
      </c>
      <c r="D807">
        <f>D461-D$124</f>
        <v>223344</v>
      </c>
      <c r="E807">
        <f t="shared" ref="E807:H807" si="382">E461</f>
        <v>8698</v>
      </c>
      <c r="F807">
        <f t="shared" si="382"/>
        <v>468</v>
      </c>
      <c r="G807">
        <f t="shared" si="382"/>
        <v>421</v>
      </c>
      <c r="H807">
        <f t="shared" si="382"/>
        <v>47</v>
      </c>
      <c r="J807">
        <f t="shared" si="321"/>
        <v>8230</v>
      </c>
      <c r="K807">
        <f t="shared" ref="K807:L807" si="383">K461-K$124</f>
        <v>209201</v>
      </c>
      <c r="L807">
        <f t="shared" si="383"/>
        <v>5573</v>
      </c>
      <c r="M807" s="17">
        <f t="shared" si="339"/>
        <v>2.4952539580199155E-2</v>
      </c>
    </row>
    <row r="808" spans="1:13">
      <c r="A808" s="16">
        <v>44350</v>
      </c>
      <c r="B808">
        <f>B462-B347</f>
        <v>2571738</v>
      </c>
      <c r="D808">
        <f>D462-D$124</f>
        <v>223598</v>
      </c>
      <c r="E808">
        <f t="shared" ref="E808:H808" si="384">E462</f>
        <v>8763</v>
      </c>
      <c r="F808">
        <f t="shared" si="384"/>
        <v>459</v>
      </c>
      <c r="G808">
        <f t="shared" si="384"/>
        <v>413</v>
      </c>
      <c r="H808">
        <f t="shared" si="384"/>
        <v>46</v>
      </c>
      <c r="J808">
        <f t="shared" si="321"/>
        <v>8304</v>
      </c>
      <c r="K808">
        <f t="shared" ref="K808:L808" si="385">K462-K$124</f>
        <v>209387</v>
      </c>
      <c r="L808">
        <f t="shared" si="385"/>
        <v>5576</v>
      </c>
      <c r="M808" s="17">
        <f t="shared" si="339"/>
        <v>2.4937611248758932E-2</v>
      </c>
    </row>
    <row r="809" spans="1:13">
      <c r="A809" s="16">
        <v>44351</v>
      </c>
      <c r="B809">
        <f>B463-B348</f>
        <v>2564332</v>
      </c>
      <c r="D809">
        <f>D463-D$124</f>
        <v>223935</v>
      </c>
      <c r="E809">
        <f t="shared" ref="E809:H809" si="386">E463</f>
        <v>8318</v>
      </c>
      <c r="F809">
        <f t="shared" si="386"/>
        <v>454</v>
      </c>
      <c r="G809">
        <f t="shared" si="386"/>
        <v>409</v>
      </c>
      <c r="H809">
        <f t="shared" si="386"/>
        <v>45</v>
      </c>
      <c r="J809">
        <f t="shared" si="321"/>
        <v>7864</v>
      </c>
      <c r="K809">
        <f t="shared" ref="K809:L809" si="387">K463-K$124</f>
        <v>210164</v>
      </c>
      <c r="L809">
        <f t="shared" si="387"/>
        <v>5581</v>
      </c>
      <c r="M809" s="17">
        <f t="shared" si="339"/>
        <v>2.4922410520910085E-2</v>
      </c>
    </row>
    <row r="810" spans="1:13">
      <c r="A810" s="16">
        <v>44352</v>
      </c>
      <c r="B810">
        <f>B464-B349</f>
        <v>2557082</v>
      </c>
      <c r="D810">
        <f>D464-D$124</f>
        <v>224169</v>
      </c>
      <c r="E810">
        <f t="shared" ref="E810:H810" si="388">E464</f>
        <v>7895</v>
      </c>
      <c r="F810">
        <f t="shared" si="388"/>
        <v>441</v>
      </c>
      <c r="G810">
        <f t="shared" si="388"/>
        <v>396</v>
      </c>
      <c r="H810">
        <f t="shared" si="388"/>
        <v>45</v>
      </c>
      <c r="J810">
        <f t="shared" si="321"/>
        <v>7454</v>
      </c>
      <c r="K810">
        <f t="shared" ref="K810:L810" si="389">K464-K$124</f>
        <v>210813</v>
      </c>
      <c r="L810">
        <f t="shared" si="389"/>
        <v>5589</v>
      </c>
      <c r="M810" s="17">
        <f t="shared" si="339"/>
        <v>2.4932082491334662E-2</v>
      </c>
    </row>
    <row r="811" spans="1:13">
      <c r="A811" s="16">
        <v>44353</v>
      </c>
      <c r="B811">
        <f>B465-B350</f>
        <v>2542712</v>
      </c>
      <c r="D811">
        <f>D465-D$124</f>
        <v>224444</v>
      </c>
      <c r="E811">
        <f t="shared" ref="E811:H811" si="390">E465</f>
        <v>7971</v>
      </c>
      <c r="F811">
        <f t="shared" si="390"/>
        <v>426</v>
      </c>
      <c r="G811">
        <f t="shared" si="390"/>
        <v>382</v>
      </c>
      <c r="H811">
        <f t="shared" si="390"/>
        <v>44</v>
      </c>
      <c r="J811">
        <f t="shared" si="321"/>
        <v>7545</v>
      </c>
      <c r="K811">
        <f t="shared" ref="K811:L811" si="391">K465-K$124</f>
        <v>211010</v>
      </c>
      <c r="L811">
        <f t="shared" si="391"/>
        <v>5591</v>
      </c>
      <c r="M811" s="17">
        <f t="shared" si="339"/>
        <v>2.4910445367218551E-2</v>
      </c>
    </row>
    <row r="812" spans="1:13">
      <c r="A812" s="16">
        <v>44354</v>
      </c>
      <c r="B812">
        <f>B466-B351</f>
        <v>2529380</v>
      </c>
      <c r="D812">
        <f>D466-D$124</f>
        <v>224600</v>
      </c>
      <c r="E812">
        <f t="shared" ref="E812:H812" si="392">E466</f>
        <v>7883</v>
      </c>
      <c r="F812">
        <f t="shared" si="392"/>
        <v>435</v>
      </c>
      <c r="G812">
        <f t="shared" si="392"/>
        <v>392</v>
      </c>
      <c r="H812">
        <f t="shared" si="392"/>
        <v>43</v>
      </c>
      <c r="J812">
        <f t="shared" si="321"/>
        <v>7448</v>
      </c>
      <c r="K812">
        <f t="shared" ref="K812:L812" si="393">K466-K$124</f>
        <v>211251</v>
      </c>
      <c r="L812">
        <f t="shared" si="393"/>
        <v>5594</v>
      </c>
      <c r="M812" s="17">
        <f t="shared" si="339"/>
        <v>2.4906500445235975E-2</v>
      </c>
    </row>
    <row r="813" spans="1:13">
      <c r="A813" s="16">
        <v>44355</v>
      </c>
      <c r="B813">
        <f>B467-B352</f>
        <v>2528654</v>
      </c>
      <c r="D813">
        <f>D467-D$124</f>
        <v>224937</v>
      </c>
      <c r="E813">
        <f t="shared" ref="E813:H813" si="394">E467</f>
        <v>7706</v>
      </c>
      <c r="F813">
        <f t="shared" si="394"/>
        <v>410</v>
      </c>
      <c r="G813">
        <f t="shared" si="394"/>
        <v>368</v>
      </c>
      <c r="H813">
        <f t="shared" si="394"/>
        <v>42</v>
      </c>
      <c r="J813">
        <f t="shared" si="321"/>
        <v>7296</v>
      </c>
      <c r="K813">
        <f t="shared" ref="K813:L813" si="395">K467-K$124</f>
        <v>211753</v>
      </c>
      <c r="L813">
        <f t="shared" si="395"/>
        <v>5606</v>
      </c>
      <c r="M813" s="17">
        <f t="shared" si="339"/>
        <v>2.4922533865037767E-2</v>
      </c>
    </row>
    <row r="814" spans="1:13">
      <c r="A814" s="16">
        <v>44356</v>
      </c>
      <c r="B814">
        <f>B468-B353</f>
        <v>2523577</v>
      </c>
      <c r="D814">
        <f>D468-D$124</f>
        <v>225257</v>
      </c>
      <c r="E814">
        <f t="shared" ref="E814:H814" si="396">E468</f>
        <v>7322</v>
      </c>
      <c r="F814">
        <f t="shared" si="396"/>
        <v>404</v>
      </c>
      <c r="G814">
        <f t="shared" si="396"/>
        <v>365</v>
      </c>
      <c r="H814">
        <f t="shared" si="396"/>
        <v>39</v>
      </c>
      <c r="J814">
        <f t="shared" si="321"/>
        <v>6918</v>
      </c>
      <c r="K814">
        <f t="shared" ref="K814:L814" si="397">K468-K$124</f>
        <v>212455</v>
      </c>
      <c r="L814">
        <f t="shared" si="397"/>
        <v>5608</v>
      </c>
      <c r="M814" s="17">
        <f t="shared" si="339"/>
        <v>2.489600767123774E-2</v>
      </c>
    </row>
    <row r="815" spans="1:13">
      <c r="A815" s="16">
        <v>44357</v>
      </c>
      <c r="B815">
        <f>B469-B354</f>
        <v>2518743</v>
      </c>
      <c r="D815">
        <f>D469-D$124</f>
        <v>225541</v>
      </c>
      <c r="E815">
        <f t="shared" ref="E815:H815" si="398">E469</f>
        <v>7361</v>
      </c>
      <c r="F815">
        <f t="shared" si="398"/>
        <v>400</v>
      </c>
      <c r="G815">
        <f t="shared" si="398"/>
        <v>362</v>
      </c>
      <c r="H815">
        <f t="shared" si="398"/>
        <v>38</v>
      </c>
      <c r="J815">
        <f t="shared" si="321"/>
        <v>6961</v>
      </c>
      <c r="K815">
        <f t="shared" ref="K815:L815" si="399">K469-K$124</f>
        <v>212697</v>
      </c>
      <c r="L815">
        <f t="shared" si="399"/>
        <v>5611</v>
      </c>
      <c r="M815" s="17">
        <f t="shared" si="339"/>
        <v>2.4877960104814644E-2</v>
      </c>
    </row>
    <row r="816" spans="1:13">
      <c r="A816" s="16">
        <v>44358</v>
      </c>
      <c r="B816">
        <f>B470-B355</f>
        <v>2509242</v>
      </c>
      <c r="D816">
        <f>D470-D$124</f>
        <v>225814</v>
      </c>
      <c r="E816">
        <f t="shared" ref="E816:H816" si="400">E470</f>
        <v>6864</v>
      </c>
      <c r="F816">
        <f t="shared" si="400"/>
        <v>375</v>
      </c>
      <c r="G816">
        <f t="shared" si="400"/>
        <v>337</v>
      </c>
      <c r="H816">
        <f t="shared" si="400"/>
        <v>38</v>
      </c>
      <c r="J816">
        <f t="shared" si="321"/>
        <v>6489</v>
      </c>
      <c r="K816">
        <f t="shared" ref="K816:L816" si="401">K470-K$124</f>
        <v>213463</v>
      </c>
      <c r="L816">
        <f t="shared" si="401"/>
        <v>5615</v>
      </c>
      <c r="M816" s="17">
        <f t="shared" si="339"/>
        <v>2.4865597350031441E-2</v>
      </c>
    </row>
    <row r="817" spans="1:13">
      <c r="A817" s="16">
        <v>44359</v>
      </c>
      <c r="B817">
        <f>B471-B356</f>
        <v>2499377</v>
      </c>
      <c r="D817">
        <f>D471-D$124</f>
        <v>226077</v>
      </c>
      <c r="E817">
        <f t="shared" ref="E817:H817" si="402">E471</f>
        <v>6698</v>
      </c>
      <c r="F817">
        <f t="shared" si="402"/>
        <v>369</v>
      </c>
      <c r="G817">
        <f t="shared" si="402"/>
        <v>326</v>
      </c>
      <c r="H817">
        <f t="shared" si="402"/>
        <v>43</v>
      </c>
      <c r="J817">
        <f t="shared" si="321"/>
        <v>6329</v>
      </c>
      <c r="K817">
        <f t="shared" ref="K817:L817" si="403">K471-K$124</f>
        <v>213889</v>
      </c>
      <c r="L817">
        <f t="shared" si="403"/>
        <v>5618</v>
      </c>
      <c r="M817" s="17">
        <f t="shared" si="339"/>
        <v>2.4849940506995405E-2</v>
      </c>
    </row>
    <row r="818" spans="1:13">
      <c r="A818" s="16">
        <v>44360</v>
      </c>
      <c r="B818">
        <f>B472-B357</f>
        <v>2481400</v>
      </c>
      <c r="D818">
        <f>D472-D$124</f>
        <v>226260</v>
      </c>
      <c r="E818">
        <f t="shared" ref="E818:H818" si="404">E472</f>
        <v>6722</v>
      </c>
      <c r="F818">
        <f t="shared" si="404"/>
        <v>357</v>
      </c>
      <c r="G818">
        <f t="shared" si="404"/>
        <v>310</v>
      </c>
      <c r="H818">
        <f t="shared" si="404"/>
        <v>47</v>
      </c>
      <c r="J818">
        <f t="shared" si="321"/>
        <v>6365</v>
      </c>
      <c r="K818">
        <f t="shared" ref="K818:L818" si="405">K472-K$124</f>
        <v>214043</v>
      </c>
      <c r="L818">
        <f t="shared" si="405"/>
        <v>5623</v>
      </c>
      <c r="M818" s="17">
        <f t="shared" si="339"/>
        <v>2.4851940245734994E-2</v>
      </c>
    </row>
    <row r="819" spans="1:13">
      <c r="A819" s="16">
        <v>44361</v>
      </c>
      <c r="B819">
        <f>B473-B358</f>
        <v>2468105</v>
      </c>
      <c r="D819">
        <f>D473-D$124</f>
        <v>226423</v>
      </c>
      <c r="E819">
        <f t="shared" ref="E819:H819" si="406">E473</f>
        <v>6631</v>
      </c>
      <c r="F819">
        <f t="shared" si="406"/>
        <v>358</v>
      </c>
      <c r="G819">
        <f t="shared" si="406"/>
        <v>319</v>
      </c>
      <c r="H819">
        <f t="shared" si="406"/>
        <v>39</v>
      </c>
      <c r="J819">
        <f t="shared" si="321"/>
        <v>6273</v>
      </c>
      <c r="K819">
        <f t="shared" ref="K819:L819" si="407">K473-K$124</f>
        <v>214290</v>
      </c>
      <c r="L819">
        <f t="shared" si="407"/>
        <v>5630</v>
      </c>
      <c r="M819" s="17">
        <f t="shared" si="339"/>
        <v>2.4864965131634154E-2</v>
      </c>
    </row>
    <row r="820" spans="1:13">
      <c r="A820" s="16">
        <v>44362</v>
      </c>
      <c r="B820">
        <f>B474-B359</f>
        <v>2460058</v>
      </c>
      <c r="D820">
        <f>D474-D$124</f>
        <v>226623</v>
      </c>
      <c r="E820">
        <f t="shared" ref="E820:H820" si="408">E474</f>
        <v>6367</v>
      </c>
      <c r="F820">
        <f t="shared" si="408"/>
        <v>343</v>
      </c>
      <c r="G820">
        <f t="shared" si="408"/>
        <v>309</v>
      </c>
      <c r="H820">
        <f t="shared" si="408"/>
        <v>34</v>
      </c>
      <c r="J820">
        <f t="shared" si="321"/>
        <v>6024</v>
      </c>
      <c r="K820">
        <f t="shared" ref="K820:L820" si="409">K474-K$124</f>
        <v>214746</v>
      </c>
      <c r="L820">
        <f t="shared" si="409"/>
        <v>5638</v>
      </c>
      <c r="M820" s="17">
        <f t="shared" si="339"/>
        <v>2.4878322147354859E-2</v>
      </c>
    </row>
    <row r="821" spans="1:13">
      <c r="A821" s="16">
        <v>44363</v>
      </c>
      <c r="B821">
        <f>B475-B360</f>
        <v>2454566</v>
      </c>
      <c r="D821">
        <f>D475-D$124</f>
        <v>226791</v>
      </c>
      <c r="E821">
        <f t="shared" ref="E821:H821" si="410">E475</f>
        <v>6003</v>
      </c>
      <c r="F821">
        <f t="shared" si="410"/>
        <v>328</v>
      </c>
      <c r="G821">
        <f t="shared" si="410"/>
        <v>292</v>
      </c>
      <c r="H821">
        <f t="shared" si="410"/>
        <v>36</v>
      </c>
      <c r="J821">
        <f t="shared" si="321"/>
        <v>5675</v>
      </c>
      <c r="K821">
        <f t="shared" ref="K821:L821" si="411">K475-K$124</f>
        <v>215270</v>
      </c>
      <c r="L821">
        <f t="shared" si="411"/>
        <v>5646</v>
      </c>
      <c r="M821" s="17">
        <f t="shared" si="339"/>
        <v>2.4895167797663927E-2</v>
      </c>
    </row>
    <row r="822" spans="1:13">
      <c r="A822" s="16">
        <v>44364</v>
      </c>
      <c r="B822">
        <f>B476-B361</f>
        <v>2449214</v>
      </c>
      <c r="D822">
        <f>D476-D$124</f>
        <v>227019</v>
      </c>
      <c r="E822">
        <f t="shared" ref="E822:H822" si="412">E476</f>
        <v>5901</v>
      </c>
      <c r="F822">
        <f t="shared" si="412"/>
        <v>318</v>
      </c>
      <c r="G822">
        <f t="shared" si="412"/>
        <v>283</v>
      </c>
      <c r="H822">
        <f t="shared" si="412"/>
        <v>35</v>
      </c>
      <c r="J822">
        <f t="shared" si="321"/>
        <v>5583</v>
      </c>
      <c r="K822">
        <f t="shared" ref="K822:L822" si="413">K476-K$124</f>
        <v>215600</v>
      </c>
      <c r="L822">
        <f t="shared" si="413"/>
        <v>5646</v>
      </c>
      <c r="M822" s="17">
        <f t="shared" si="339"/>
        <v>2.4870165052264349E-2</v>
      </c>
    </row>
    <row r="823" spans="1:13">
      <c r="A823" s="16">
        <v>44365</v>
      </c>
      <c r="B823">
        <f>B477-B362</f>
        <v>2438243</v>
      </c>
      <c r="D823">
        <f>D477-D$124</f>
        <v>227189</v>
      </c>
      <c r="E823">
        <f t="shared" ref="E823:H823" si="414">E477</f>
        <v>5702</v>
      </c>
      <c r="F823">
        <f t="shared" si="414"/>
        <v>289</v>
      </c>
      <c r="G823">
        <f t="shared" si="414"/>
        <v>259</v>
      </c>
      <c r="H823">
        <f t="shared" si="414"/>
        <v>30</v>
      </c>
      <c r="J823">
        <f t="shared" si="321"/>
        <v>5413</v>
      </c>
      <c r="K823">
        <f t="shared" ref="K823:L823" si="415">K477-K$124</f>
        <v>215966</v>
      </c>
      <c r="L823">
        <f t="shared" si="415"/>
        <v>5649</v>
      </c>
      <c r="M823" s="17">
        <f t="shared" si="339"/>
        <v>2.4864760177649447E-2</v>
      </c>
    </row>
    <row r="824" spans="1:13">
      <c r="A824" s="16">
        <v>44366</v>
      </c>
      <c r="B824">
        <f>B478-B363</f>
        <v>2425328</v>
      </c>
      <c r="D824">
        <f>D478-D$124</f>
        <v>227372</v>
      </c>
      <c r="E824">
        <f t="shared" ref="E824:H824" si="416">E478</f>
        <v>5615</v>
      </c>
      <c r="F824">
        <f t="shared" si="416"/>
        <v>268</v>
      </c>
      <c r="G824">
        <f t="shared" si="416"/>
        <v>240</v>
      </c>
      <c r="H824">
        <f t="shared" si="416"/>
        <v>28</v>
      </c>
      <c r="J824">
        <f t="shared" si="321"/>
        <v>5347</v>
      </c>
      <c r="K824">
        <f t="shared" ref="K824:L824" si="417">K478-K$124</f>
        <v>216231</v>
      </c>
      <c r="L824">
        <f t="shared" si="417"/>
        <v>5654</v>
      </c>
      <c r="M824" s="17">
        <f t="shared" si="339"/>
        <v>2.4866738208750419E-2</v>
      </c>
    </row>
    <row r="825" spans="1:13">
      <c r="A825" s="16">
        <v>44367</v>
      </c>
      <c r="B825">
        <f>B479-B364</f>
        <v>2405976</v>
      </c>
      <c r="D825">
        <f>D479-D$124</f>
        <v>227507</v>
      </c>
      <c r="E825">
        <f t="shared" ref="E825:H825" si="418">E479</f>
        <v>5560</v>
      </c>
      <c r="F825">
        <f t="shared" si="418"/>
        <v>265</v>
      </c>
      <c r="G825">
        <f t="shared" si="418"/>
        <v>239</v>
      </c>
      <c r="H825">
        <f t="shared" si="418"/>
        <v>26</v>
      </c>
      <c r="J825">
        <f t="shared" si="321"/>
        <v>5295</v>
      </c>
      <c r="K825">
        <f t="shared" ref="K825:L825" si="419">K479-K$124</f>
        <v>216421</v>
      </c>
      <c r="L825">
        <f t="shared" si="419"/>
        <v>5654</v>
      </c>
      <c r="M825" s="17">
        <f t="shared" si="339"/>
        <v>2.4851982576360288E-2</v>
      </c>
    </row>
    <row r="826" spans="1:13">
      <c r="A826" s="16">
        <v>44368</v>
      </c>
      <c r="B826">
        <f>B480-B365</f>
        <v>2397502</v>
      </c>
      <c r="D826">
        <f>D480-D$124</f>
        <v>227592</v>
      </c>
      <c r="E826">
        <f t="shared" ref="E826:H826" si="420">E480</f>
        <v>5509</v>
      </c>
      <c r="F826">
        <f t="shared" si="420"/>
        <v>262</v>
      </c>
      <c r="G826">
        <f t="shared" si="420"/>
        <v>237</v>
      </c>
      <c r="H826">
        <f t="shared" si="420"/>
        <v>25</v>
      </c>
      <c r="J826">
        <f t="shared" si="321"/>
        <v>5247</v>
      </c>
      <c r="K826">
        <f t="shared" ref="K826:L826" si="421">K480-K$124</f>
        <v>216555</v>
      </c>
      <c r="L826">
        <f t="shared" si="421"/>
        <v>5656</v>
      </c>
      <c r="M826" s="17">
        <f t="shared" si="339"/>
        <v>2.4851488628774298E-2</v>
      </c>
    </row>
    <row r="827" spans="1:13">
      <c r="A827" s="16">
        <v>44369</v>
      </c>
      <c r="B827">
        <f>B481-B366</f>
        <v>2384883</v>
      </c>
      <c r="D827">
        <f>D481-D$124</f>
        <v>227725</v>
      </c>
      <c r="E827">
        <f t="shared" ref="E827:H827" si="422">E481</f>
        <v>5209</v>
      </c>
      <c r="F827">
        <f t="shared" si="422"/>
        <v>251</v>
      </c>
      <c r="G827">
        <f t="shared" si="422"/>
        <v>226</v>
      </c>
      <c r="H827">
        <f t="shared" si="422"/>
        <v>25</v>
      </c>
      <c r="J827">
        <f t="shared" si="321"/>
        <v>4958</v>
      </c>
      <c r="K827">
        <f t="shared" ref="K827:L827" si="423">K481-K$124</f>
        <v>216981</v>
      </c>
      <c r="L827">
        <f t="shared" si="423"/>
        <v>5663</v>
      </c>
      <c r="M827" s="17">
        <f t="shared" si="339"/>
        <v>2.4867713250631245E-2</v>
      </c>
    </row>
    <row r="828" spans="1:13">
      <c r="A828" s="16">
        <v>44370</v>
      </c>
      <c r="B828">
        <f>B482-B367</f>
        <v>2372558</v>
      </c>
      <c r="D828">
        <f>D482-D$124</f>
        <v>227883</v>
      </c>
      <c r="E828">
        <f t="shared" ref="E828:H828" si="424">E482</f>
        <v>4908</v>
      </c>
      <c r="F828">
        <f t="shared" si="424"/>
        <v>231</v>
      </c>
      <c r="G828">
        <f t="shared" si="424"/>
        <v>206</v>
      </c>
      <c r="H828">
        <f t="shared" si="424"/>
        <v>25</v>
      </c>
      <c r="J828">
        <f t="shared" si="321"/>
        <v>4677</v>
      </c>
      <c r="K828">
        <f t="shared" ref="K828:L828" si="425">K482-K$124</f>
        <v>217434</v>
      </c>
      <c r="L828">
        <f t="shared" si="425"/>
        <v>5669</v>
      </c>
      <c r="M828" s="17">
        <f t="shared" si="339"/>
        <v>2.487680081445303E-2</v>
      </c>
    </row>
    <row r="829" spans="1:13">
      <c r="A829" s="16">
        <v>44371</v>
      </c>
      <c r="B829">
        <f>B483-B368</f>
        <v>2368656</v>
      </c>
      <c r="D829">
        <f>D483-D$124</f>
        <v>228002</v>
      </c>
      <c r="E829">
        <f t="shared" ref="E829:H829" si="426">E483</f>
        <v>4753</v>
      </c>
      <c r="F829">
        <f t="shared" si="426"/>
        <v>212</v>
      </c>
      <c r="G829">
        <f t="shared" si="426"/>
        <v>185</v>
      </c>
      <c r="H829">
        <f t="shared" si="426"/>
        <v>27</v>
      </c>
      <c r="J829">
        <f t="shared" si="321"/>
        <v>4541</v>
      </c>
      <c r="K829">
        <f t="shared" ref="K829:L829" si="427">K483-K$124</f>
        <v>217702</v>
      </c>
      <c r="L829">
        <f t="shared" si="427"/>
        <v>5675</v>
      </c>
      <c r="M829" s="17">
        <f t="shared" si="339"/>
        <v>2.4890132542696994E-2</v>
      </c>
    </row>
    <row r="830" spans="1:13">
      <c r="A830" s="16">
        <v>44372</v>
      </c>
      <c r="B830">
        <f>B484-B369</f>
        <v>2355545</v>
      </c>
      <c r="D830">
        <f>D484-D$124</f>
        <v>228069</v>
      </c>
      <c r="E830">
        <f t="shared" ref="E830:H830" si="428">E484</f>
        <v>4431</v>
      </c>
      <c r="F830">
        <f t="shared" si="428"/>
        <v>198</v>
      </c>
      <c r="G830">
        <f t="shared" si="428"/>
        <v>175</v>
      </c>
      <c r="H830">
        <f t="shared" si="428"/>
        <v>23</v>
      </c>
      <c r="J830">
        <f t="shared" si="321"/>
        <v>4233</v>
      </c>
      <c r="K830">
        <f t="shared" ref="K830:L830" si="429">K484-K$124</f>
        <v>218085</v>
      </c>
      <c r="L830">
        <f t="shared" si="429"/>
        <v>5681</v>
      </c>
      <c r="M830" s="17">
        <f t="shared" si="339"/>
        <v>2.4909128377815486E-2</v>
      </c>
    </row>
    <row r="831" spans="1:13">
      <c r="A831" s="16">
        <v>44373</v>
      </c>
      <c r="B831">
        <f>B485-B370</f>
        <v>2343685</v>
      </c>
      <c r="D831">
        <f>D485-D$124</f>
        <v>228180</v>
      </c>
      <c r="E831">
        <f t="shared" ref="E831:H831" si="430">E485</f>
        <v>4372</v>
      </c>
      <c r="F831">
        <f t="shared" si="430"/>
        <v>186</v>
      </c>
      <c r="G831">
        <f t="shared" si="430"/>
        <v>166</v>
      </c>
      <c r="H831">
        <f t="shared" si="430"/>
        <v>20</v>
      </c>
      <c r="J831">
        <f t="shared" si="321"/>
        <v>4186</v>
      </c>
      <c r="K831">
        <f t="shared" ref="K831:L831" si="431">K485-K$124</f>
        <v>218254</v>
      </c>
      <c r="L831">
        <f t="shared" si="431"/>
        <v>5682</v>
      </c>
      <c r="M831" s="17">
        <f t="shared" si="339"/>
        <v>2.4901393636602681E-2</v>
      </c>
    </row>
    <row r="832" spans="1:13">
      <c r="A832" s="16">
        <v>44374</v>
      </c>
      <c r="B832">
        <f>B486-B371</f>
        <v>2321368</v>
      </c>
      <c r="D832">
        <f>D486-D$124</f>
        <v>228291</v>
      </c>
      <c r="E832">
        <f t="shared" ref="E832:H832" si="432">E486</f>
        <v>4368</v>
      </c>
      <c r="F832">
        <f t="shared" si="432"/>
        <v>185</v>
      </c>
      <c r="G832">
        <f t="shared" si="432"/>
        <v>162</v>
      </c>
      <c r="H832">
        <f t="shared" si="432"/>
        <v>23</v>
      </c>
      <c r="J832">
        <f t="shared" si="321"/>
        <v>4183</v>
      </c>
      <c r="K832">
        <f t="shared" ref="K832:L832" si="433">K486-K$124</f>
        <v>218368</v>
      </c>
      <c r="L832">
        <f t="shared" si="433"/>
        <v>5683</v>
      </c>
      <c r="M832" s="17">
        <f t="shared" si="339"/>
        <v>2.489366641698534E-2</v>
      </c>
    </row>
    <row r="833" spans="1:13">
      <c r="A833" s="16">
        <v>44375</v>
      </c>
      <c r="B833">
        <f>B487-B372</f>
        <v>2311099</v>
      </c>
      <c r="D833">
        <f>D487-D$124</f>
        <v>228375</v>
      </c>
      <c r="E833">
        <f t="shared" ref="E833:H833" si="434">E487</f>
        <v>4352</v>
      </c>
      <c r="F833">
        <f t="shared" si="434"/>
        <v>195</v>
      </c>
      <c r="G833">
        <f t="shared" si="434"/>
        <v>171</v>
      </c>
      <c r="H833">
        <f t="shared" si="434"/>
        <v>24</v>
      </c>
      <c r="J833">
        <f t="shared" si="321"/>
        <v>4157</v>
      </c>
      <c r="K833">
        <f t="shared" ref="K833:L833" si="435">K487-K$124</f>
        <v>218468</v>
      </c>
      <c r="L833">
        <f t="shared" si="435"/>
        <v>5683</v>
      </c>
      <c r="M833" s="17">
        <f t="shared" si="339"/>
        <v>2.4884510125889436E-2</v>
      </c>
    </row>
    <row r="834" spans="1:13">
      <c r="A834" s="16">
        <v>44376</v>
      </c>
      <c r="B834">
        <f>B488-B373</f>
        <v>2299288</v>
      </c>
      <c r="D834">
        <f>D488-D$124</f>
        <v>228474</v>
      </c>
      <c r="E834">
        <f t="shared" ref="E834:H834" si="436">E488</f>
        <v>4227</v>
      </c>
      <c r="F834">
        <f t="shared" si="436"/>
        <v>186</v>
      </c>
      <c r="G834">
        <f t="shared" si="436"/>
        <v>162</v>
      </c>
      <c r="H834">
        <f t="shared" si="436"/>
        <v>24</v>
      </c>
      <c r="J834">
        <f t="shared" si="321"/>
        <v>4041</v>
      </c>
      <c r="K834">
        <f t="shared" ref="K834:L834" si="437">K488-K$124</f>
        <v>218690</v>
      </c>
      <c r="L834">
        <f t="shared" si="437"/>
        <v>5685</v>
      </c>
      <c r="M834" s="17">
        <f t="shared" si="339"/>
        <v>2.4882481157593426E-2</v>
      </c>
    </row>
    <row r="835" spans="1:13">
      <c r="A835" s="16">
        <v>44377</v>
      </c>
      <c r="B835">
        <f>B489-B374</f>
        <v>2292528</v>
      </c>
      <c r="D835">
        <f>D489-D$124</f>
        <v>228616</v>
      </c>
      <c r="E835">
        <f t="shared" ref="E835:H835" si="438">E489</f>
        <v>4031</v>
      </c>
      <c r="F835">
        <f t="shared" si="438"/>
        <v>175</v>
      </c>
      <c r="G835">
        <f t="shared" si="438"/>
        <v>155</v>
      </c>
      <c r="H835">
        <f t="shared" si="438"/>
        <v>20</v>
      </c>
      <c r="J835">
        <f t="shared" si="321"/>
        <v>3856</v>
      </c>
      <c r="K835">
        <f t="shared" ref="K835:L835" si="439">K489-K$124</f>
        <v>219025</v>
      </c>
      <c r="L835">
        <f t="shared" si="439"/>
        <v>5688</v>
      </c>
      <c r="M835" s="17">
        <f t="shared" si="339"/>
        <v>2.4880148371067643E-2</v>
      </c>
    </row>
    <row r="836" spans="1:13">
      <c r="A836" s="16">
        <v>44378</v>
      </c>
      <c r="B836">
        <f>B490-B375</f>
        <v>2283792</v>
      </c>
      <c r="D836">
        <f>D490-D$124</f>
        <v>228753</v>
      </c>
      <c r="E836">
        <f t="shared" ref="E836:H836" si="440">E490</f>
        <v>3885</v>
      </c>
      <c r="F836">
        <f t="shared" si="440"/>
        <v>169</v>
      </c>
      <c r="G836">
        <f t="shared" si="440"/>
        <v>151</v>
      </c>
      <c r="H836">
        <f t="shared" si="440"/>
        <v>18</v>
      </c>
      <c r="J836">
        <f t="shared" si="321"/>
        <v>3716</v>
      </c>
      <c r="K836">
        <f t="shared" ref="K836:L836" si="441">K490-K$124</f>
        <v>219304</v>
      </c>
      <c r="L836">
        <f t="shared" si="441"/>
        <v>5692</v>
      </c>
      <c r="M836" s="17">
        <f t="shared" si="339"/>
        <v>2.4882733778354819E-2</v>
      </c>
    </row>
    <row r="837" spans="1:13">
      <c r="A837" s="16">
        <v>44379</v>
      </c>
      <c r="B837">
        <f>B491-B376</f>
        <v>2274431</v>
      </c>
      <c r="D837">
        <f>D491-D$124</f>
        <v>228868</v>
      </c>
      <c r="E837">
        <f t="shared" ref="E837:H837" si="442">E491</f>
        <v>3725</v>
      </c>
      <c r="F837">
        <f t="shared" si="442"/>
        <v>173</v>
      </c>
      <c r="G837">
        <f t="shared" si="442"/>
        <v>154</v>
      </c>
      <c r="H837">
        <f t="shared" si="442"/>
        <v>19</v>
      </c>
      <c r="J837">
        <f t="shared" si="321"/>
        <v>3552</v>
      </c>
      <c r="K837">
        <f t="shared" ref="K837:L837" si="443">K491-K$124</f>
        <v>219574</v>
      </c>
      <c r="L837">
        <f t="shared" si="443"/>
        <v>5697</v>
      </c>
      <c r="M837" s="17">
        <f t="shared" si="339"/>
        <v>2.4892077529405598E-2</v>
      </c>
    </row>
    <row r="838" spans="1:13">
      <c r="A838" s="16">
        <v>44380</v>
      </c>
      <c r="B838">
        <f>B492-B377</f>
        <v>2259269</v>
      </c>
      <c r="D838">
        <f>D492-D$124</f>
        <v>229002</v>
      </c>
      <c r="E838">
        <f t="shared" ref="E838:H838" si="444">E492</f>
        <v>3675</v>
      </c>
      <c r="F838">
        <f t="shared" si="444"/>
        <v>162</v>
      </c>
      <c r="G838">
        <f t="shared" si="444"/>
        <v>145</v>
      </c>
      <c r="H838">
        <f t="shared" si="444"/>
        <v>17</v>
      </c>
      <c r="J838">
        <f t="shared" si="321"/>
        <v>3513</v>
      </c>
      <c r="K838">
        <f t="shared" ref="K838:L838" si="445">K492-K$124</f>
        <v>219758</v>
      </c>
      <c r="L838">
        <f t="shared" si="445"/>
        <v>5697</v>
      </c>
      <c r="M838" s="17">
        <f t="shared" si="339"/>
        <v>2.4877511986794876E-2</v>
      </c>
    </row>
    <row r="839" spans="1:13">
      <c r="A839" s="16">
        <v>44381</v>
      </c>
      <c r="B839">
        <f>B493-B378</f>
        <v>2242028</v>
      </c>
      <c r="D839">
        <f>D493-D$124</f>
        <v>229104</v>
      </c>
      <c r="E839">
        <f t="shared" ref="E839:H839" si="446">E493</f>
        <v>3563</v>
      </c>
      <c r="F839">
        <f t="shared" si="446"/>
        <v>158</v>
      </c>
      <c r="G839">
        <f t="shared" si="446"/>
        <v>143</v>
      </c>
      <c r="H839">
        <f t="shared" si="446"/>
        <v>15</v>
      </c>
      <c r="J839">
        <f t="shared" si="321"/>
        <v>3405</v>
      </c>
      <c r="K839">
        <f t="shared" ref="K839:L839" si="447">K493-K$124</f>
        <v>219970</v>
      </c>
      <c r="L839">
        <f t="shared" si="447"/>
        <v>5699</v>
      </c>
      <c r="M839" s="17">
        <f t="shared" si="339"/>
        <v>2.4875165863537958E-2</v>
      </c>
    </row>
    <row r="840" spans="1:13">
      <c r="A840" s="16">
        <v>44382</v>
      </c>
      <c r="B840">
        <f>B494-B379</f>
        <v>2224154</v>
      </c>
      <c r="D840">
        <f>D494-D$124</f>
        <v>229162</v>
      </c>
      <c r="E840">
        <f t="shared" ref="E840:H840" si="448">E494</f>
        <v>3578</v>
      </c>
      <c r="F840">
        <f t="shared" si="448"/>
        <v>157</v>
      </c>
      <c r="G840">
        <f t="shared" si="448"/>
        <v>140</v>
      </c>
      <c r="H840">
        <f t="shared" si="448"/>
        <v>17</v>
      </c>
      <c r="J840">
        <f t="shared" si="321"/>
        <v>3421</v>
      </c>
      <c r="K840">
        <f t="shared" ref="K840:L840" si="449">K494-K$124</f>
        <v>220013</v>
      </c>
      <c r="L840">
        <f t="shared" si="449"/>
        <v>5699</v>
      </c>
      <c r="M840" s="17">
        <f t="shared" si="339"/>
        <v>2.4868870056990251E-2</v>
      </c>
    </row>
    <row r="841" spans="1:13">
      <c r="A841" s="16">
        <v>44383</v>
      </c>
      <c r="B841">
        <f>B495-B380</f>
        <v>2211775</v>
      </c>
      <c r="D841">
        <f>D495-D$124</f>
        <v>229306</v>
      </c>
      <c r="E841">
        <f t="shared" ref="E841:H841" si="450">E495</f>
        <v>3478</v>
      </c>
      <c r="F841">
        <f t="shared" si="450"/>
        <v>155</v>
      </c>
      <c r="G841">
        <f t="shared" si="450"/>
        <v>137</v>
      </c>
      <c r="H841">
        <f t="shared" si="450"/>
        <v>18</v>
      </c>
      <c r="J841">
        <f>J495</f>
        <v>3323</v>
      </c>
      <c r="K841">
        <f t="shared" ref="K841:L841" si="451">K495-K$124</f>
        <v>220253</v>
      </c>
      <c r="L841">
        <f t="shared" si="451"/>
        <v>5703</v>
      </c>
      <c r="M841" s="17">
        <f t="shared" si="339"/>
        <v>2.4870696798164896E-2</v>
      </c>
    </row>
    <row r="842" spans="1:13">
      <c r="A842" s="16">
        <v>44384</v>
      </c>
      <c r="B842">
        <f>B496-B381</f>
        <v>2200852</v>
      </c>
      <c r="D842">
        <f>D496-D$124</f>
        <v>229415</v>
      </c>
      <c r="E842">
        <f t="shared" ref="E842:H842" si="452">E496</f>
        <v>3357</v>
      </c>
      <c r="F842">
        <f t="shared" si="452"/>
        <v>148</v>
      </c>
      <c r="G842">
        <f t="shared" si="452"/>
        <v>129</v>
      </c>
      <c r="H842">
        <f t="shared" si="452"/>
        <v>19</v>
      </c>
      <c r="J842">
        <f>J496</f>
        <v>3209</v>
      </c>
      <c r="K842">
        <f t="shared" ref="K842:L842" si="453">K496-K$124</f>
        <v>220481</v>
      </c>
      <c r="L842">
        <f t="shared" si="453"/>
        <v>5705</v>
      </c>
      <c r="M842" s="17">
        <f t="shared" si="339"/>
        <v>2.4867598021053549E-2</v>
      </c>
    </row>
    <row r="843" spans="1:13">
      <c r="A843" s="16">
        <v>44385</v>
      </c>
      <c r="B843">
        <f>B497-B382</f>
        <v>2191247</v>
      </c>
      <c r="D843">
        <f>D497-D$124</f>
        <v>229634</v>
      </c>
      <c r="E843">
        <f t="shared" ref="E843:H843" si="454">E497</f>
        <v>3457</v>
      </c>
      <c r="F843">
        <f t="shared" si="454"/>
        <v>148</v>
      </c>
      <c r="G843">
        <f t="shared" si="454"/>
        <v>128</v>
      </c>
      <c r="H843">
        <f t="shared" si="454"/>
        <v>20</v>
      </c>
      <c r="J843">
        <f>J497</f>
        <v>3309</v>
      </c>
      <c r="K843">
        <f t="shared" ref="K843:L843" si="455">K497-K$124</f>
        <v>220600</v>
      </c>
      <c r="L843">
        <f t="shared" si="455"/>
        <v>5705</v>
      </c>
      <c r="M843" s="17">
        <f t="shared" si="339"/>
        <v>2.4843882003536061E-2</v>
      </c>
    </row>
    <row r="844" spans="1:13">
      <c r="A844" s="16">
        <v>44386</v>
      </c>
      <c r="B844">
        <f>B498-B383</f>
        <v>2176695</v>
      </c>
      <c r="D844">
        <f>D498-D$124</f>
        <v>229835</v>
      </c>
      <c r="E844">
        <f t="shared" ref="E844:H844" si="456">E498</f>
        <v>3509</v>
      </c>
      <c r="F844">
        <f t="shared" si="456"/>
        <v>148</v>
      </c>
      <c r="G844">
        <f t="shared" si="456"/>
        <v>128</v>
      </c>
      <c r="H844">
        <f t="shared" si="456"/>
        <v>20</v>
      </c>
      <c r="J844">
        <f>J498</f>
        <v>3361</v>
      </c>
      <c r="K844">
        <f t="shared" ref="K844:L844" si="457">K498-K$124</f>
        <v>220748</v>
      </c>
      <c r="L844">
        <f t="shared" si="457"/>
        <v>5706</v>
      </c>
      <c r="M844" s="17">
        <f t="shared" si="339"/>
        <v>2.4826505971675333E-2</v>
      </c>
    </row>
    <row r="845" spans="1:13">
      <c r="A845" s="16">
        <v>44387</v>
      </c>
      <c r="B845">
        <f>B499-B384</f>
        <v>2160369</v>
      </c>
      <c r="D845">
        <f>D499-D$124</f>
        <v>230027</v>
      </c>
      <c r="E845">
        <f t="shared" ref="E845:H845" si="458">E499</f>
        <v>3547</v>
      </c>
      <c r="F845">
        <f t="shared" si="458"/>
        <v>149</v>
      </c>
      <c r="G845">
        <f t="shared" si="458"/>
        <v>131</v>
      </c>
      <c r="H845">
        <f t="shared" si="458"/>
        <v>18</v>
      </c>
      <c r="J845">
        <f>J499</f>
        <v>3398</v>
      </c>
      <c r="K845">
        <f t="shared" ref="K845:L845" si="459">K499-K$124</f>
        <v>220900</v>
      </c>
      <c r="L845">
        <f t="shared" si="459"/>
        <v>5708</v>
      </c>
      <c r="M845" s="17">
        <f t="shared" si="339"/>
        <v>2.4814478300373435E-2</v>
      </c>
    </row>
    <row r="846" spans="1:13">
      <c r="A846" s="16">
        <v>44388</v>
      </c>
      <c r="B846">
        <f>B500-B385</f>
        <v>2141528</v>
      </c>
      <c r="D846">
        <f>D500-D$124</f>
        <v>230210</v>
      </c>
      <c r="E846">
        <f t="shared" ref="E846:H846" si="460">E500</f>
        <v>3650</v>
      </c>
      <c r="F846">
        <f t="shared" si="460"/>
        <v>146</v>
      </c>
      <c r="G846">
        <f t="shared" si="460"/>
        <v>129</v>
      </c>
      <c r="H846">
        <f t="shared" si="460"/>
        <v>17</v>
      </c>
      <c r="J846">
        <f>J500</f>
        <v>3504</v>
      </c>
      <c r="K846">
        <f t="shared" ref="K846:L846" si="461">K500-K$124</f>
        <v>220978</v>
      </c>
      <c r="L846">
        <f t="shared" si="461"/>
        <v>5710</v>
      </c>
      <c r="M846" s="17">
        <f t="shared" si="339"/>
        <v>2.4803440337083531E-2</v>
      </c>
    </row>
    <row r="847" spans="1:13">
      <c r="A847" s="16">
        <v>44389</v>
      </c>
      <c r="B847">
        <f>B501-B386</f>
        <v>2124460</v>
      </c>
      <c r="D847">
        <f>D501-D$124</f>
        <v>230360</v>
      </c>
      <c r="E847">
        <f t="shared" ref="E847:H847" si="462">E501</f>
        <v>3735</v>
      </c>
      <c r="F847">
        <f t="shared" si="462"/>
        <v>158</v>
      </c>
      <c r="G847">
        <f t="shared" si="462"/>
        <v>140</v>
      </c>
      <c r="H847">
        <f t="shared" si="462"/>
        <v>18</v>
      </c>
      <c r="J847">
        <f>J501</f>
        <v>3577</v>
      </c>
      <c r="K847">
        <f t="shared" ref="K847:L847" si="463">K501-K$124</f>
        <v>221043</v>
      </c>
      <c r="L847">
        <f t="shared" si="463"/>
        <v>5710</v>
      </c>
      <c r="M847" s="17">
        <f t="shared" si="339"/>
        <v>2.478728945997569E-2</v>
      </c>
    </row>
    <row r="848" spans="1:13">
      <c r="A848" s="16">
        <v>44390</v>
      </c>
      <c r="B848">
        <f>B502-B387</f>
        <v>2112271</v>
      </c>
      <c r="D848">
        <f>D502-D$124</f>
        <v>230534</v>
      </c>
      <c r="E848">
        <f t="shared" ref="E848:H848" si="464">E502</f>
        <v>3795</v>
      </c>
      <c r="F848">
        <f t="shared" si="464"/>
        <v>159</v>
      </c>
      <c r="G848">
        <f t="shared" si="464"/>
        <v>139</v>
      </c>
      <c r="H848">
        <f t="shared" si="464"/>
        <v>20</v>
      </c>
      <c r="J848">
        <f>J502</f>
        <v>3636</v>
      </c>
      <c r="K848">
        <f t="shared" ref="K848:L848" si="465">K502-K$124</f>
        <v>221153</v>
      </c>
      <c r="L848">
        <f t="shared" si="465"/>
        <v>5714</v>
      </c>
      <c r="M848" s="17">
        <f t="shared" si="339"/>
        <v>2.478593179314114E-2</v>
      </c>
    </row>
    <row r="849" spans="1:13">
      <c r="A849" s="16">
        <v>44391</v>
      </c>
      <c r="B849">
        <f>B503-B388</f>
        <v>2100137</v>
      </c>
      <c r="D849">
        <f>D503-D$124</f>
        <v>230822</v>
      </c>
      <c r="E849">
        <f t="shared" ref="E849:H849" si="466">E503</f>
        <v>3938</v>
      </c>
      <c r="F849">
        <f t="shared" si="466"/>
        <v>157</v>
      </c>
      <c r="G849">
        <f t="shared" si="466"/>
        <v>137</v>
      </c>
      <c r="H849">
        <f t="shared" si="466"/>
        <v>20</v>
      </c>
      <c r="J849">
        <f>J503</f>
        <v>3781</v>
      </c>
      <c r="K849">
        <f t="shared" ref="K849:L849" si="467">K503-K$124</f>
        <v>221288</v>
      </c>
      <c r="L849">
        <f t="shared" si="467"/>
        <v>5724</v>
      </c>
      <c r="M849" s="17">
        <f t="shared" ref="M849:M888" si="468">L849/D849</f>
        <v>2.479832944866607E-2</v>
      </c>
    </row>
    <row r="850" spans="1:13">
      <c r="A850" s="16">
        <v>44392</v>
      </c>
      <c r="B850">
        <f>B504-B389</f>
        <v>2096239</v>
      </c>
      <c r="D850">
        <f>D504-D$124</f>
        <v>231195</v>
      </c>
      <c r="E850">
        <f t="shared" ref="E850:H850" si="469">E504</f>
        <v>4140</v>
      </c>
      <c r="F850">
        <f t="shared" si="469"/>
        <v>161</v>
      </c>
      <c r="G850">
        <f t="shared" si="469"/>
        <v>140</v>
      </c>
      <c r="H850">
        <f t="shared" si="469"/>
        <v>21</v>
      </c>
      <c r="J850">
        <f>J504</f>
        <v>3979</v>
      </c>
      <c r="K850">
        <f t="shared" ref="K850:L850" si="470">K504-K$124</f>
        <v>221459</v>
      </c>
      <c r="L850">
        <f t="shared" si="470"/>
        <v>5724</v>
      </c>
      <c r="M850" s="17">
        <f t="shared" si="468"/>
        <v>2.4758320897943293E-2</v>
      </c>
    </row>
    <row r="851" spans="1:13">
      <c r="A851" s="16">
        <v>44393</v>
      </c>
      <c r="B851">
        <f>B505-B390</f>
        <v>2080843</v>
      </c>
      <c r="D851">
        <f>D505-D$124</f>
        <v>231581</v>
      </c>
      <c r="E851">
        <f t="shared" ref="E851:H851" si="471">E505</f>
        <v>4409</v>
      </c>
      <c r="F851">
        <f t="shared" si="471"/>
        <v>167</v>
      </c>
      <c r="G851">
        <f t="shared" si="471"/>
        <v>144</v>
      </c>
      <c r="H851">
        <f t="shared" si="471"/>
        <v>23</v>
      </c>
      <c r="J851">
        <f>J505</f>
        <v>4242</v>
      </c>
      <c r="K851">
        <f t="shared" ref="K851:L851" si="472">K505-K$124</f>
        <v>221576</v>
      </c>
      <c r="L851">
        <f t="shared" si="472"/>
        <v>5724</v>
      </c>
      <c r="M851" s="17">
        <f t="shared" si="468"/>
        <v>2.4717053644297243E-2</v>
      </c>
    </row>
    <row r="852" spans="1:13">
      <c r="A852" s="16">
        <v>44394</v>
      </c>
      <c r="B852">
        <f>B506-B391</f>
        <v>2068042</v>
      </c>
      <c r="D852">
        <f>D506-D$124</f>
        <v>232012</v>
      </c>
      <c r="E852">
        <f t="shared" ref="E852:H852" si="473">E506</f>
        <v>4787</v>
      </c>
      <c r="F852">
        <f t="shared" si="473"/>
        <v>166</v>
      </c>
      <c r="G852">
        <f t="shared" si="473"/>
        <v>143</v>
      </c>
      <c r="H852">
        <f t="shared" si="473"/>
        <v>23</v>
      </c>
      <c r="J852">
        <f>J506</f>
        <v>4621</v>
      </c>
      <c r="K852">
        <f t="shared" ref="K852:L852" si="474">K506-K$124</f>
        <v>221629</v>
      </c>
      <c r="L852">
        <f t="shared" si="474"/>
        <v>5724</v>
      </c>
      <c r="M852" s="17">
        <f t="shared" si="468"/>
        <v>2.4671137699774151E-2</v>
      </c>
    </row>
    <row r="853" spans="1:13">
      <c r="A853" s="16">
        <v>44395</v>
      </c>
      <c r="B853">
        <f>B507-B392</f>
        <v>2048648</v>
      </c>
      <c r="D853">
        <f>D507-D$124</f>
        <v>232416</v>
      </c>
      <c r="E853">
        <f t="shared" ref="E853:H853" si="475">E507</f>
        <v>5123</v>
      </c>
      <c r="F853">
        <f t="shared" si="475"/>
        <v>170</v>
      </c>
      <c r="G853">
        <f t="shared" si="475"/>
        <v>149</v>
      </c>
      <c r="H853">
        <f t="shared" si="475"/>
        <v>21</v>
      </c>
      <c r="J853">
        <f>J507</f>
        <v>4953</v>
      </c>
      <c r="K853">
        <f t="shared" ref="K853:L853" si="476">K507-K$124</f>
        <v>221697</v>
      </c>
      <c r="L853">
        <f t="shared" si="476"/>
        <v>5724</v>
      </c>
      <c r="M853" s="17">
        <f t="shared" si="468"/>
        <v>2.4628252788104089E-2</v>
      </c>
    </row>
    <row r="854" spans="1:13">
      <c r="A854" s="16">
        <v>44396</v>
      </c>
      <c r="B854">
        <f>B508-B393</f>
        <v>2030342</v>
      </c>
      <c r="D854">
        <f>D508-D$124</f>
        <v>232716</v>
      </c>
      <c r="E854">
        <f t="shared" ref="E854:H854" si="477">E508</f>
        <v>5381</v>
      </c>
      <c r="F854">
        <f t="shared" si="477"/>
        <v>176</v>
      </c>
      <c r="G854">
        <f t="shared" si="477"/>
        <v>154</v>
      </c>
      <c r="H854">
        <f t="shared" si="477"/>
        <v>22</v>
      </c>
      <c r="J854">
        <f>J508</f>
        <v>5205</v>
      </c>
      <c r="K854">
        <f t="shared" ref="K854:L854" si="478">K508-K$124</f>
        <v>221738</v>
      </c>
      <c r="L854">
        <f t="shared" si="478"/>
        <v>5725</v>
      </c>
      <c r="M854" s="17">
        <f t="shared" si="468"/>
        <v>2.4600800976297289E-2</v>
      </c>
    </row>
    <row r="855" spans="1:13">
      <c r="A855" s="16">
        <v>44397</v>
      </c>
      <c r="B855">
        <f>B509-B394</f>
        <v>2019342</v>
      </c>
      <c r="D855">
        <f>D509-D$124</f>
        <v>233268</v>
      </c>
      <c r="E855">
        <f t="shared" ref="E855:H855" si="479">E509</f>
        <v>5800</v>
      </c>
      <c r="F855">
        <f t="shared" si="479"/>
        <v>177</v>
      </c>
      <c r="G855">
        <f t="shared" si="479"/>
        <v>156</v>
      </c>
      <c r="H855">
        <f t="shared" si="479"/>
        <v>21</v>
      </c>
      <c r="J855">
        <f>J509</f>
        <v>5623</v>
      </c>
      <c r="K855">
        <f t="shared" ref="K855:L855" si="480">K509-K$124</f>
        <v>221868</v>
      </c>
      <c r="L855">
        <f t="shared" si="480"/>
        <v>5728</v>
      </c>
      <c r="M855" s="17">
        <f t="shared" si="468"/>
        <v>2.455544695371847E-2</v>
      </c>
    </row>
    <row r="856" spans="1:13">
      <c r="A856" s="16">
        <v>44398</v>
      </c>
      <c r="B856">
        <f>B510-B395</f>
        <v>2008329</v>
      </c>
      <c r="D856">
        <f>D510-D$124</f>
        <v>233818</v>
      </c>
      <c r="E856">
        <f t="shared" ref="E856:H856" si="481">E510</f>
        <v>6191</v>
      </c>
      <c r="F856">
        <f t="shared" si="481"/>
        <v>185</v>
      </c>
      <c r="G856">
        <f t="shared" si="481"/>
        <v>165</v>
      </c>
      <c r="H856">
        <f t="shared" si="481"/>
        <v>20</v>
      </c>
      <c r="J856">
        <f>J510</f>
        <v>6006</v>
      </c>
      <c r="K856">
        <f t="shared" ref="K856:L856" si="482">K510-K$124</f>
        <v>222018</v>
      </c>
      <c r="L856">
        <f t="shared" si="482"/>
        <v>5737</v>
      </c>
      <c r="M856" s="17">
        <f t="shared" si="468"/>
        <v>2.4536177710869137E-2</v>
      </c>
    </row>
    <row r="857" spans="1:13">
      <c r="A857" s="16">
        <v>44399</v>
      </c>
      <c r="B857">
        <f>B511-B396</f>
        <v>1998201</v>
      </c>
      <c r="D857">
        <f>D511-D$124</f>
        <v>234338</v>
      </c>
      <c r="E857">
        <f t="shared" ref="E857:H857" si="483">E511</f>
        <v>6603</v>
      </c>
      <c r="F857">
        <f t="shared" si="483"/>
        <v>180</v>
      </c>
      <c r="G857">
        <f t="shared" si="483"/>
        <v>158</v>
      </c>
      <c r="H857">
        <f t="shared" si="483"/>
        <v>22</v>
      </c>
      <c r="J857">
        <f>J511</f>
        <v>6423</v>
      </c>
      <c r="K857">
        <f t="shared" ref="K857:L857" si="484">K511-K$124</f>
        <v>222124</v>
      </c>
      <c r="L857">
        <f t="shared" si="484"/>
        <v>5739</v>
      </c>
      <c r="M857" s="17">
        <f t="shared" si="468"/>
        <v>2.4490266196690251E-2</v>
      </c>
    </row>
    <row r="858" spans="1:13">
      <c r="A858" s="16">
        <v>44400</v>
      </c>
      <c r="B858">
        <f>B512-B397</f>
        <v>2013614</v>
      </c>
      <c r="D858">
        <f>D512-D$124</f>
        <v>234822</v>
      </c>
      <c r="E858">
        <f t="shared" ref="E858:H858" si="485">E512</f>
        <v>6903</v>
      </c>
      <c r="F858">
        <f t="shared" si="485"/>
        <v>193</v>
      </c>
      <c r="G858">
        <f t="shared" si="485"/>
        <v>172</v>
      </c>
      <c r="H858">
        <f t="shared" si="485"/>
        <v>21</v>
      </c>
      <c r="J858">
        <f>J512</f>
        <v>6710</v>
      </c>
      <c r="K858">
        <f t="shared" ref="K858:L858" si="486">K512-K$124</f>
        <v>222306</v>
      </c>
      <c r="L858">
        <f t="shared" si="486"/>
        <v>5741</v>
      </c>
      <c r="M858" s="17">
        <f t="shared" si="468"/>
        <v>2.4448305525035983E-2</v>
      </c>
    </row>
    <row r="859" spans="1:13">
      <c r="A859" s="16">
        <v>44401</v>
      </c>
      <c r="B859">
        <f>B513-B398</f>
        <v>2012726</v>
      </c>
      <c r="D859">
        <f>D513-D$124</f>
        <v>235448</v>
      </c>
      <c r="E859">
        <f t="shared" ref="E859:H859" si="487">E513</f>
        <v>7472</v>
      </c>
      <c r="F859">
        <f t="shared" si="487"/>
        <v>209</v>
      </c>
      <c r="G859">
        <f t="shared" si="487"/>
        <v>182</v>
      </c>
      <c r="H859">
        <f t="shared" si="487"/>
        <v>27</v>
      </c>
      <c r="J859">
        <f>J513</f>
        <v>7263</v>
      </c>
      <c r="K859">
        <f t="shared" ref="K859:L859" si="488">K513-K$124</f>
        <v>222362</v>
      </c>
      <c r="L859">
        <f t="shared" si="488"/>
        <v>5742</v>
      </c>
      <c r="M859" s="17">
        <f t="shared" si="468"/>
        <v>2.4387550541945569E-2</v>
      </c>
    </row>
    <row r="860" spans="1:13">
      <c r="A860" s="16">
        <v>44402</v>
      </c>
      <c r="B860">
        <f>B514-B399</f>
        <v>2010446</v>
      </c>
      <c r="D860">
        <f>D514-D$124</f>
        <v>236016</v>
      </c>
      <c r="E860">
        <f t="shared" ref="E860:H860" si="489">E514</f>
        <v>7921</v>
      </c>
      <c r="F860">
        <f t="shared" si="489"/>
        <v>221</v>
      </c>
      <c r="G860">
        <f t="shared" si="489"/>
        <v>192</v>
      </c>
      <c r="H860">
        <f t="shared" si="489"/>
        <v>29</v>
      </c>
      <c r="J860">
        <f>J514</f>
        <v>7700</v>
      </c>
      <c r="K860">
        <f t="shared" ref="K860:L860" si="490">K514-K$124</f>
        <v>222481</v>
      </c>
      <c r="L860">
        <f t="shared" si="490"/>
        <v>5742</v>
      </c>
      <c r="M860" s="17">
        <f t="shared" si="468"/>
        <v>2.4328859060402684E-2</v>
      </c>
    </row>
    <row r="861" spans="1:13">
      <c r="A861" s="16">
        <v>44403</v>
      </c>
      <c r="B861">
        <f>B515-B400</f>
        <v>1995697</v>
      </c>
      <c r="D861">
        <f>D515-D$124</f>
        <v>236473</v>
      </c>
      <c r="E861">
        <f t="shared" ref="E861:H861" si="491">E515</f>
        <v>8367</v>
      </c>
      <c r="F861">
        <f t="shared" si="491"/>
        <v>244</v>
      </c>
      <c r="G861">
        <f t="shared" si="491"/>
        <v>216</v>
      </c>
      <c r="H861">
        <f t="shared" si="491"/>
        <v>28</v>
      </c>
      <c r="J861">
        <f>J515</f>
        <v>8123</v>
      </c>
      <c r="K861">
        <f t="shared" ref="K861:L861" si="492">K515-K$124</f>
        <v>222492</v>
      </c>
      <c r="L861">
        <f t="shared" si="492"/>
        <v>5742</v>
      </c>
      <c r="M861" s="17">
        <f t="shared" si="468"/>
        <v>2.4281841901612446E-2</v>
      </c>
    </row>
    <row r="862" spans="1:13">
      <c r="A862" s="16">
        <v>44404</v>
      </c>
      <c r="B862">
        <f>B516-B401</f>
        <v>1987133</v>
      </c>
      <c r="D862">
        <f>D516-D$124</f>
        <v>236909</v>
      </c>
      <c r="E862">
        <f t="shared" ref="E862:H862" si="493">E516</f>
        <v>8508</v>
      </c>
      <c r="F862">
        <f t="shared" si="493"/>
        <v>264</v>
      </c>
      <c r="G862">
        <f t="shared" si="493"/>
        <v>234</v>
      </c>
      <c r="H862">
        <f t="shared" si="493"/>
        <v>30</v>
      </c>
      <c r="J862">
        <f>J516</f>
        <v>8244</v>
      </c>
      <c r="K862">
        <f t="shared" ref="K862:L862" si="494">K516-K$124</f>
        <v>222781</v>
      </c>
      <c r="L862">
        <f t="shared" si="494"/>
        <v>5748</v>
      </c>
      <c r="M862" s="17">
        <f t="shared" si="468"/>
        <v>2.4262480530499054E-2</v>
      </c>
    </row>
    <row r="863" spans="1:13">
      <c r="A863" s="16">
        <v>44405</v>
      </c>
      <c r="B863">
        <f>B517-B402</f>
        <v>1991806</v>
      </c>
      <c r="D863">
        <f>D517-D$124</f>
        <v>237536</v>
      </c>
      <c r="E863">
        <f t="shared" ref="E863:H863" si="495">E517</f>
        <v>8943</v>
      </c>
      <c r="F863">
        <f t="shared" si="495"/>
        <v>289</v>
      </c>
      <c r="G863">
        <f t="shared" si="495"/>
        <v>263</v>
      </c>
      <c r="H863">
        <f t="shared" si="495"/>
        <v>26</v>
      </c>
      <c r="J863">
        <f>J517</f>
        <v>8654</v>
      </c>
      <c r="K863">
        <f t="shared" ref="K863:L863" si="496">K517-K$124</f>
        <v>222967</v>
      </c>
      <c r="L863">
        <f t="shared" si="496"/>
        <v>5754</v>
      </c>
      <c r="M863" s="17">
        <f t="shared" si="468"/>
        <v>2.4223696618617809E-2</v>
      </c>
    </row>
    <row r="864" spans="1:13">
      <c r="A864" s="16">
        <v>44406</v>
      </c>
      <c r="B864">
        <f>B518-B403</f>
        <v>1998291</v>
      </c>
      <c r="D864">
        <f>D518-D$124</f>
        <v>238255</v>
      </c>
      <c r="E864">
        <f t="shared" ref="E864:H864" si="497">E518</f>
        <v>9475</v>
      </c>
      <c r="F864">
        <f t="shared" si="497"/>
        <v>296</v>
      </c>
      <c r="G864">
        <f t="shared" si="497"/>
        <v>267</v>
      </c>
      <c r="H864">
        <f t="shared" si="497"/>
        <v>29</v>
      </c>
      <c r="J864">
        <f>J518</f>
        <v>9179</v>
      </c>
      <c r="K864">
        <f t="shared" ref="K864:L864" si="498">K518-K$124</f>
        <v>223151</v>
      </c>
      <c r="L864">
        <f t="shared" si="498"/>
        <v>5757</v>
      </c>
      <c r="M864" s="17">
        <f t="shared" si="468"/>
        <v>2.4163186501857253E-2</v>
      </c>
    </row>
    <row r="865" spans="1:13">
      <c r="A865" s="16">
        <v>44407</v>
      </c>
      <c r="B865">
        <f>B519-B404</f>
        <v>1999755</v>
      </c>
      <c r="D865">
        <f>D519-D$124</f>
        <v>238979</v>
      </c>
      <c r="E865">
        <f t="shared" ref="E865:H865" si="499">E519</f>
        <v>9995</v>
      </c>
      <c r="F865">
        <f t="shared" si="499"/>
        <v>298</v>
      </c>
      <c r="G865">
        <f t="shared" si="499"/>
        <v>268</v>
      </c>
      <c r="H865">
        <f t="shared" si="499"/>
        <v>30</v>
      </c>
      <c r="J865">
        <f>J519</f>
        <v>9697</v>
      </c>
      <c r="K865">
        <f t="shared" ref="K865:L865" si="500">K519-K$124</f>
        <v>223351</v>
      </c>
      <c r="L865">
        <f t="shared" si="500"/>
        <v>5761</v>
      </c>
      <c r="M865" s="17">
        <f t="shared" si="468"/>
        <v>2.4106720674201498E-2</v>
      </c>
    </row>
    <row r="866" spans="1:13">
      <c r="A866" s="16">
        <v>44408</v>
      </c>
      <c r="B866">
        <f>B520-B405</f>
        <v>1995407</v>
      </c>
      <c r="D866">
        <f>D520-D$124</f>
        <v>239880</v>
      </c>
      <c r="E866">
        <f t="shared" ref="E866:H866" si="501">E520</f>
        <v>10670</v>
      </c>
      <c r="F866">
        <f t="shared" si="501"/>
        <v>306</v>
      </c>
      <c r="G866">
        <f t="shared" si="501"/>
        <v>275</v>
      </c>
      <c r="H866">
        <f t="shared" si="501"/>
        <v>31</v>
      </c>
      <c r="J866">
        <f>J520</f>
        <v>10364</v>
      </c>
      <c r="K866">
        <f t="shared" ref="K866:L866" si="502">K520-K$124</f>
        <v>223573</v>
      </c>
      <c r="L866">
        <f t="shared" si="502"/>
        <v>5765</v>
      </c>
      <c r="M866" s="17">
        <f t="shared" si="468"/>
        <v>2.4032849758212439E-2</v>
      </c>
    </row>
    <row r="867" spans="1:13">
      <c r="A867" s="16">
        <v>44409</v>
      </c>
      <c r="B867">
        <f>B521-B406</f>
        <v>1977519</v>
      </c>
      <c r="D867">
        <f>D521-D$124</f>
        <v>240461</v>
      </c>
      <c r="E867">
        <f t="shared" ref="E867:H867" si="503">E521</f>
        <v>11219</v>
      </c>
      <c r="F867">
        <f t="shared" si="503"/>
        <v>328</v>
      </c>
      <c r="G867">
        <f t="shared" si="503"/>
        <v>295</v>
      </c>
      <c r="H867">
        <f t="shared" si="503"/>
        <v>33</v>
      </c>
      <c r="J867">
        <f>J521</f>
        <v>10891</v>
      </c>
      <c r="K867">
        <f t="shared" ref="K867:L867" si="504">K521-K$124</f>
        <v>223605</v>
      </c>
      <c r="L867">
        <f t="shared" si="504"/>
        <v>5765</v>
      </c>
      <c r="M867" s="17">
        <f t="shared" si="468"/>
        <v>2.3974781773343702E-2</v>
      </c>
    </row>
    <row r="868" spans="1:13">
      <c r="A868" s="16">
        <v>44410</v>
      </c>
      <c r="B868">
        <f>B522-B407</f>
        <v>1953055</v>
      </c>
      <c r="D868">
        <f>D522-D$124</f>
        <v>240723</v>
      </c>
      <c r="E868">
        <f t="shared" ref="E868:H868" si="505">E522</f>
        <v>11349</v>
      </c>
      <c r="F868">
        <f t="shared" si="505"/>
        <v>354</v>
      </c>
      <c r="G868">
        <f t="shared" si="505"/>
        <v>320</v>
      </c>
      <c r="H868">
        <f t="shared" si="505"/>
        <v>34</v>
      </c>
      <c r="J868">
        <f>J522</f>
        <v>10995</v>
      </c>
      <c r="K868">
        <f t="shared" ref="K868:L868" si="506">K522-K$124</f>
        <v>223734</v>
      </c>
      <c r="L868">
        <f t="shared" si="506"/>
        <v>5768</v>
      </c>
      <c r="M868" s="17">
        <f t="shared" si="468"/>
        <v>2.3961150367850185E-2</v>
      </c>
    </row>
    <row r="869" spans="1:13">
      <c r="A869" s="16">
        <v>44411</v>
      </c>
      <c r="B869">
        <f>B523-B408</f>
        <v>1941122</v>
      </c>
      <c r="D869">
        <f>D523-D$124</f>
        <v>241532</v>
      </c>
      <c r="E869">
        <f t="shared" ref="E869:H869" si="507">E523</f>
        <v>11757</v>
      </c>
      <c r="F869">
        <f t="shared" si="507"/>
        <v>370</v>
      </c>
      <c r="G869">
        <f t="shared" si="507"/>
        <v>338</v>
      </c>
      <c r="H869">
        <f t="shared" si="507"/>
        <v>32</v>
      </c>
      <c r="J869">
        <f>J523</f>
        <v>11387</v>
      </c>
      <c r="K869">
        <f t="shared" ref="K869:L869" si="508">K523-K$124</f>
        <v>224129</v>
      </c>
      <c r="L869">
        <f t="shared" si="508"/>
        <v>5774</v>
      </c>
      <c r="M869" s="17">
        <f t="shared" si="468"/>
        <v>2.3905735057880528E-2</v>
      </c>
    </row>
    <row r="870" spans="1:13">
      <c r="A870" s="16">
        <v>44412</v>
      </c>
      <c r="B870">
        <f>B524-B409</f>
        <v>1940170</v>
      </c>
      <c r="D870">
        <f>D524-D$124</f>
        <v>242340</v>
      </c>
      <c r="E870">
        <f t="shared" ref="E870:H870" si="509">E524</f>
        <v>12095</v>
      </c>
      <c r="F870">
        <f t="shared" si="509"/>
        <v>387</v>
      </c>
      <c r="G870">
        <f t="shared" si="509"/>
        <v>351</v>
      </c>
      <c r="H870">
        <f t="shared" si="509"/>
        <v>36</v>
      </c>
      <c r="J870">
        <f>J524</f>
        <v>11708</v>
      </c>
      <c r="K870">
        <f t="shared" ref="K870:L870" si="510">K524-K$124</f>
        <v>224593</v>
      </c>
      <c r="L870">
        <f t="shared" si="510"/>
        <v>5780</v>
      </c>
      <c r="M870" s="17">
        <f t="shared" si="468"/>
        <v>2.3850788148881738E-2</v>
      </c>
    </row>
    <row r="871" spans="1:13">
      <c r="A871" s="16">
        <v>44413</v>
      </c>
      <c r="B871">
        <f>B525-B410</f>
        <v>1924033</v>
      </c>
      <c r="D871">
        <f>D525-D$124</f>
        <v>243171</v>
      </c>
      <c r="E871">
        <f t="shared" ref="E871:H871" si="511">E525</f>
        <v>12547</v>
      </c>
      <c r="F871">
        <f t="shared" si="511"/>
        <v>402</v>
      </c>
      <c r="G871">
        <f t="shared" si="511"/>
        <v>362</v>
      </c>
      <c r="H871">
        <f t="shared" si="511"/>
        <v>40</v>
      </c>
      <c r="J871">
        <f>J525</f>
        <v>12145</v>
      </c>
      <c r="K871">
        <f t="shared" ref="K871:L871" si="512">K525-K$124</f>
        <v>224967</v>
      </c>
      <c r="L871">
        <f t="shared" si="512"/>
        <v>5785</v>
      </c>
      <c r="M871" s="17">
        <f t="shared" si="468"/>
        <v>2.3789843361256072E-2</v>
      </c>
    </row>
    <row r="872" spans="1:13">
      <c r="A872" s="16">
        <v>44414</v>
      </c>
      <c r="B872">
        <f>B526-B411</f>
        <v>1910962</v>
      </c>
      <c r="D872">
        <f>D526-D$124</f>
        <v>243960</v>
      </c>
      <c r="E872">
        <f t="shared" ref="E872:H872" si="513">E526</f>
        <v>12979</v>
      </c>
      <c r="F872">
        <f t="shared" si="513"/>
        <v>417</v>
      </c>
      <c r="G872">
        <f t="shared" si="513"/>
        <v>375</v>
      </c>
      <c r="H872">
        <f t="shared" si="513"/>
        <v>42</v>
      </c>
      <c r="J872">
        <f>J526</f>
        <v>12562</v>
      </c>
      <c r="K872">
        <f t="shared" ref="K872:L872" si="514">K526-K$124</f>
        <v>225315</v>
      </c>
      <c r="L872">
        <f t="shared" si="514"/>
        <v>5794</v>
      </c>
      <c r="M872" s="17">
        <f t="shared" si="468"/>
        <v>2.3749795048368584E-2</v>
      </c>
    </row>
    <row r="873" spans="1:13">
      <c r="A873" s="16">
        <v>44415</v>
      </c>
      <c r="B873">
        <f>B527-B412</f>
        <v>1899121</v>
      </c>
      <c r="D873">
        <f>D527-D$124</f>
        <v>244736</v>
      </c>
      <c r="E873">
        <f t="shared" ref="E873:H873" si="515">E527</f>
        <v>13411</v>
      </c>
      <c r="F873">
        <f t="shared" si="515"/>
        <v>441</v>
      </c>
      <c r="G873">
        <f t="shared" si="515"/>
        <v>394</v>
      </c>
      <c r="H873">
        <f t="shared" si="515"/>
        <v>47</v>
      </c>
      <c r="J873">
        <f>J527</f>
        <v>12970</v>
      </c>
      <c r="K873">
        <f t="shared" ref="K873:L873" si="516">K527-K$124</f>
        <v>225652</v>
      </c>
      <c r="L873">
        <f t="shared" si="516"/>
        <v>5801</v>
      </c>
      <c r="M873" s="17">
        <f t="shared" si="468"/>
        <v>2.3703092311715482E-2</v>
      </c>
    </row>
    <row r="874" spans="1:13">
      <c r="A874" s="16">
        <v>44416</v>
      </c>
      <c r="B874">
        <f>B528-B413</f>
        <v>1877777</v>
      </c>
      <c r="D874">
        <f>D528-D$124</f>
        <v>245558</v>
      </c>
      <c r="E874">
        <f t="shared" ref="E874:H874" si="517">E528</f>
        <v>14077</v>
      </c>
      <c r="F874">
        <f t="shared" si="517"/>
        <v>472</v>
      </c>
      <c r="G874">
        <f t="shared" si="517"/>
        <v>418</v>
      </c>
      <c r="H874">
        <f t="shared" si="517"/>
        <v>54</v>
      </c>
      <c r="J874">
        <f>J528</f>
        <v>13605</v>
      </c>
      <c r="K874">
        <f t="shared" ref="K874:L874" si="518">K528-K$124</f>
        <v>225805</v>
      </c>
      <c r="L874">
        <f t="shared" si="518"/>
        <v>5804</v>
      </c>
      <c r="M874" s="17">
        <f t="shared" si="468"/>
        <v>2.36359638048852E-2</v>
      </c>
    </row>
    <row r="875" spans="1:13">
      <c r="A875" s="16">
        <v>44417</v>
      </c>
      <c r="B875">
        <f>B529-B414</f>
        <v>1861833</v>
      </c>
      <c r="D875">
        <f>D529-D$124</f>
        <v>246481</v>
      </c>
      <c r="E875">
        <f t="shared" ref="E875:H875" si="519">E529</f>
        <v>14939</v>
      </c>
      <c r="F875">
        <f t="shared" si="519"/>
        <v>494</v>
      </c>
      <c r="G875">
        <f t="shared" si="519"/>
        <v>442</v>
      </c>
      <c r="H875">
        <f t="shared" si="519"/>
        <v>52</v>
      </c>
      <c r="J875">
        <f>J529</f>
        <v>14445</v>
      </c>
      <c r="K875">
        <f t="shared" ref="K875:L875" si="520">K529-K$124</f>
        <v>225864</v>
      </c>
      <c r="L875">
        <f t="shared" si="520"/>
        <v>5806</v>
      </c>
      <c r="M875" s="17">
        <f t="shared" si="468"/>
        <v>2.3555568177668868E-2</v>
      </c>
    </row>
    <row r="876" spans="1:13">
      <c r="A876" s="16">
        <v>44418</v>
      </c>
      <c r="B876">
        <f>B530-B415</f>
        <v>1851665</v>
      </c>
      <c r="D876">
        <f>D530-D$124</f>
        <v>247329</v>
      </c>
      <c r="E876">
        <f t="shared" ref="E876:H876" si="521">E530</f>
        <v>15197</v>
      </c>
      <c r="F876">
        <f t="shared" si="521"/>
        <v>498</v>
      </c>
      <c r="G876">
        <f t="shared" si="521"/>
        <v>448</v>
      </c>
      <c r="H876">
        <f t="shared" si="521"/>
        <v>50</v>
      </c>
      <c r="J876">
        <f>J530</f>
        <v>14699</v>
      </c>
      <c r="K876">
        <f t="shared" ref="K876:L876" si="522">K530-K$124</f>
        <v>226442</v>
      </c>
      <c r="L876">
        <f t="shared" si="522"/>
        <v>5818</v>
      </c>
      <c r="M876" s="17">
        <f t="shared" si="468"/>
        <v>2.3523323184907553E-2</v>
      </c>
    </row>
    <row r="877" spans="1:13">
      <c r="A877" s="16">
        <v>44419</v>
      </c>
      <c r="B877">
        <f>B531-B416</f>
        <v>1849513</v>
      </c>
      <c r="D877">
        <f>D531-D$124</f>
        <v>248197</v>
      </c>
      <c r="E877">
        <f t="shared" ref="E877:H877" si="523">E531</f>
        <v>15584</v>
      </c>
      <c r="F877">
        <f t="shared" si="523"/>
        <v>518</v>
      </c>
      <c r="G877">
        <f t="shared" si="523"/>
        <v>459</v>
      </c>
      <c r="H877">
        <f t="shared" si="523"/>
        <v>59</v>
      </c>
      <c r="J877">
        <f>J531</f>
        <v>15066</v>
      </c>
      <c r="K877">
        <f t="shared" ref="K877:L877" si="524">K531-K$124</f>
        <v>226914</v>
      </c>
      <c r="L877">
        <f t="shared" si="524"/>
        <v>5827</v>
      </c>
      <c r="M877" s="17">
        <f t="shared" si="468"/>
        <v>2.3477318420448274E-2</v>
      </c>
    </row>
    <row r="878" spans="1:13">
      <c r="A878" s="16">
        <v>44420</v>
      </c>
      <c r="B878">
        <f>B532-B417</f>
        <v>1851699</v>
      </c>
      <c r="D878">
        <f>D532-D$124</f>
        <v>249331</v>
      </c>
      <c r="E878">
        <f t="shared" ref="E878:H878" si="525">E532</f>
        <v>16234</v>
      </c>
      <c r="F878">
        <f t="shared" si="525"/>
        <v>532</v>
      </c>
      <c r="G878">
        <f t="shared" si="525"/>
        <v>473</v>
      </c>
      <c r="H878">
        <f t="shared" si="525"/>
        <v>59</v>
      </c>
      <c r="J878">
        <f>J532</f>
        <v>15702</v>
      </c>
      <c r="K878">
        <f t="shared" ref="K878:L878" si="526">K532-K$124</f>
        <v>227386</v>
      </c>
      <c r="L878">
        <f t="shared" si="526"/>
        <v>5839</v>
      </c>
      <c r="M878" s="17">
        <f t="shared" si="468"/>
        <v>2.3418668356522052E-2</v>
      </c>
    </row>
    <row r="879" spans="1:13">
      <c r="A879" s="16">
        <v>44421</v>
      </c>
      <c r="B879">
        <f>B533-B418</f>
        <v>1839874</v>
      </c>
      <c r="D879">
        <f>D533-D$124</f>
        <v>250432</v>
      </c>
      <c r="E879">
        <f t="shared" ref="E879:H879" si="527">E533</f>
        <v>16930</v>
      </c>
      <c r="F879">
        <f t="shared" si="527"/>
        <v>564</v>
      </c>
      <c r="G879">
        <f t="shared" si="527"/>
        <v>499</v>
      </c>
      <c r="H879">
        <f t="shared" si="527"/>
        <v>65</v>
      </c>
      <c r="J879">
        <f>J533</f>
        <v>16366</v>
      </c>
      <c r="K879">
        <f t="shared" ref="K879:L879" si="528">K533-K$124</f>
        <v>227778</v>
      </c>
      <c r="L879">
        <f t="shared" si="528"/>
        <v>5852</v>
      </c>
      <c r="M879" s="17">
        <f t="shared" si="468"/>
        <v>2.3367620751341682E-2</v>
      </c>
    </row>
    <row r="880" spans="1:13">
      <c r="A880" s="16">
        <v>44422</v>
      </c>
      <c r="B880">
        <f>B534-B419</f>
        <v>1829439</v>
      </c>
      <c r="D880">
        <f>D534-D$124</f>
        <v>251445</v>
      </c>
      <c r="E880">
        <f t="shared" ref="E880:H880" si="529">E534</f>
        <v>17487</v>
      </c>
      <c r="F880">
        <f t="shared" si="529"/>
        <v>596</v>
      </c>
      <c r="G880">
        <f t="shared" si="529"/>
        <v>531</v>
      </c>
      <c r="H880">
        <f t="shared" si="529"/>
        <v>65</v>
      </c>
      <c r="J880">
        <f>J534</f>
        <v>16891</v>
      </c>
      <c r="K880">
        <f t="shared" ref="K880:L880" si="530">K534-K$124</f>
        <v>228231</v>
      </c>
      <c r="L880">
        <f t="shared" si="530"/>
        <v>5855</v>
      </c>
      <c r="M880" s="17">
        <f t="shared" si="468"/>
        <v>2.3285410328302412E-2</v>
      </c>
    </row>
    <row r="881" spans="1:13">
      <c r="A881" s="16">
        <v>44423</v>
      </c>
      <c r="B881">
        <f>B535-B420</f>
        <v>1804227</v>
      </c>
      <c r="D881">
        <f>D535-D$124</f>
        <v>252391</v>
      </c>
      <c r="E881">
        <f t="shared" ref="E881:H881" si="531">E535</f>
        <v>18036</v>
      </c>
      <c r="F881">
        <f t="shared" si="531"/>
        <v>606</v>
      </c>
      <c r="G881">
        <f t="shared" si="531"/>
        <v>538</v>
      </c>
      <c r="H881">
        <f t="shared" si="531"/>
        <v>68</v>
      </c>
      <c r="J881">
        <f>J535</f>
        <v>17430</v>
      </c>
      <c r="K881">
        <f t="shared" ref="K881:L881" si="532">K535-K$124</f>
        <v>228624</v>
      </c>
      <c r="L881">
        <f t="shared" si="532"/>
        <v>5859</v>
      </c>
      <c r="M881" s="17">
        <f t="shared" si="468"/>
        <v>2.3213981481114618E-2</v>
      </c>
    </row>
    <row r="882" spans="1:13">
      <c r="A882" s="16">
        <v>44424</v>
      </c>
      <c r="B882">
        <f>B536-B421</f>
        <v>1785369</v>
      </c>
      <c r="D882">
        <f>D536-D$124</f>
        <v>253272</v>
      </c>
      <c r="E882">
        <f t="shared" ref="E882:H882" si="533">E536</f>
        <v>18733</v>
      </c>
      <c r="F882">
        <f t="shared" si="533"/>
        <v>654</v>
      </c>
      <c r="G882">
        <f t="shared" si="533"/>
        <v>583</v>
      </c>
      <c r="H882">
        <f t="shared" si="533"/>
        <v>71</v>
      </c>
      <c r="J882">
        <f>J536</f>
        <v>18079</v>
      </c>
      <c r="K882">
        <f t="shared" ref="K882:L882" si="534">K536-K$124</f>
        <v>228801</v>
      </c>
      <c r="L882">
        <f t="shared" si="534"/>
        <v>5866</v>
      </c>
      <c r="M882" s="17">
        <f t="shared" si="468"/>
        <v>2.3160870526548534E-2</v>
      </c>
    </row>
    <row r="883" spans="1:13">
      <c r="A883" s="16">
        <v>44425</v>
      </c>
      <c r="B883">
        <f>B537-B422</f>
        <v>1786783</v>
      </c>
      <c r="D883">
        <f>D537-D$124</f>
        <v>254501</v>
      </c>
      <c r="E883">
        <f t="shared" ref="E883:H883" si="535">E537</f>
        <v>19949</v>
      </c>
      <c r="F883">
        <f t="shared" si="535"/>
        <v>684</v>
      </c>
      <c r="G883">
        <f t="shared" si="535"/>
        <v>607</v>
      </c>
      <c r="H883">
        <f t="shared" si="535"/>
        <v>77</v>
      </c>
      <c r="J883">
        <f>J537</f>
        <v>19265</v>
      </c>
      <c r="K883">
        <f t="shared" ref="K883:L883" si="536">K537-K$124</f>
        <v>228814</v>
      </c>
      <c r="L883">
        <f t="shared" si="536"/>
        <v>5866</v>
      </c>
      <c r="M883" s="17">
        <f t="shared" si="468"/>
        <v>2.3049025347641069E-2</v>
      </c>
    </row>
    <row r="884" spans="1:13">
      <c r="A884" s="16">
        <v>44426</v>
      </c>
      <c r="B884">
        <f>B538-B423</f>
        <v>1780021</v>
      </c>
      <c r="D884">
        <f>D538-D$124</f>
        <v>255498</v>
      </c>
      <c r="E884">
        <f t="shared" ref="E884:H884" si="537">E538</f>
        <v>19717</v>
      </c>
      <c r="F884">
        <f t="shared" si="537"/>
        <v>701</v>
      </c>
      <c r="G884">
        <f t="shared" si="537"/>
        <v>621</v>
      </c>
      <c r="H884">
        <f t="shared" si="537"/>
        <v>80</v>
      </c>
      <c r="J884">
        <f>J538</f>
        <v>19016</v>
      </c>
      <c r="K884">
        <f t="shared" ref="K884:L884" si="538">K538-K$124</f>
        <v>230018</v>
      </c>
      <c r="L884">
        <f t="shared" si="538"/>
        <v>5891</v>
      </c>
      <c r="M884" s="17">
        <f t="shared" si="468"/>
        <v>2.3056931952500605E-2</v>
      </c>
    </row>
    <row r="885" spans="1:13">
      <c r="A885" s="16">
        <v>44427</v>
      </c>
      <c r="B885">
        <f>B539-B424</f>
        <v>1775667</v>
      </c>
      <c r="D885">
        <f>D539-D$124</f>
        <v>256875</v>
      </c>
      <c r="E885">
        <f t="shared" ref="E885:H885" si="539">E539</f>
        <v>20702</v>
      </c>
      <c r="F885">
        <f t="shared" si="539"/>
        <v>724</v>
      </c>
      <c r="G885">
        <f t="shared" si="539"/>
        <v>641</v>
      </c>
      <c r="H885">
        <f t="shared" si="539"/>
        <v>83</v>
      </c>
      <c r="J885">
        <f>J539</f>
        <v>19978</v>
      </c>
      <c r="K885">
        <f t="shared" ref="K885:L885" si="540">K539-K$124</f>
        <v>230394</v>
      </c>
      <c r="L885">
        <f t="shared" si="540"/>
        <v>5907</v>
      </c>
      <c r="M885" s="17">
        <f t="shared" si="468"/>
        <v>2.2995620437956204E-2</v>
      </c>
    </row>
    <row r="886" spans="1:13">
      <c r="A886" s="16">
        <v>44428</v>
      </c>
      <c r="B886">
        <f>B540-B425</f>
        <v>1764448</v>
      </c>
      <c r="D886">
        <f>D540-D$124</f>
        <v>258383</v>
      </c>
      <c r="E886">
        <f t="shared" ref="E886:H886" si="541">E540</f>
        <v>21265</v>
      </c>
      <c r="F886">
        <f t="shared" si="541"/>
        <v>746</v>
      </c>
      <c r="G886">
        <f t="shared" si="541"/>
        <v>663</v>
      </c>
      <c r="H886">
        <f t="shared" si="541"/>
        <v>83</v>
      </c>
      <c r="J886">
        <f>J540</f>
        <v>20519</v>
      </c>
      <c r="K886">
        <f t="shared" ref="K886:L886" si="542">K540-K$124</f>
        <v>231327</v>
      </c>
      <c r="L886">
        <f t="shared" si="542"/>
        <v>5919</v>
      </c>
      <c r="M886" s="17">
        <f t="shared" si="468"/>
        <v>2.2907853844873694E-2</v>
      </c>
    </row>
    <row r="887" spans="1:13">
      <c r="A887" s="16">
        <v>44429</v>
      </c>
      <c r="B887">
        <f>B541-B426</f>
        <v>1755110</v>
      </c>
      <c r="D887">
        <f>D541-D$124</f>
        <v>260122</v>
      </c>
      <c r="E887">
        <f t="shared" ref="E887:H887" si="543">E541</f>
        <v>22629</v>
      </c>
      <c r="F887">
        <f t="shared" si="543"/>
        <v>761</v>
      </c>
      <c r="G887">
        <f t="shared" si="543"/>
        <v>677</v>
      </c>
      <c r="H887">
        <f t="shared" si="543"/>
        <v>84</v>
      </c>
      <c r="J887">
        <f>J541</f>
        <v>21868</v>
      </c>
      <c r="K887">
        <f t="shared" ref="K887:L887" si="544">K541-K$124</f>
        <v>231690</v>
      </c>
      <c r="L887">
        <f t="shared" si="544"/>
        <v>5931</v>
      </c>
      <c r="M887" s="17">
        <f t="shared" si="468"/>
        <v>2.2800839606031017E-2</v>
      </c>
    </row>
    <row r="888" spans="1:13">
      <c r="A888" s="16">
        <v>44430</v>
      </c>
      <c r="B888">
        <f>B542-B427</f>
        <v>1740374</v>
      </c>
      <c r="D888">
        <f>D542-D$124</f>
        <v>261472</v>
      </c>
      <c r="E888">
        <f t="shared" ref="E888:H888" si="545">E542</f>
        <v>23460</v>
      </c>
      <c r="F888">
        <f t="shared" si="545"/>
        <v>788</v>
      </c>
      <c r="G888">
        <f t="shared" si="545"/>
        <v>704</v>
      </c>
      <c r="H888">
        <f t="shared" si="545"/>
        <v>84</v>
      </c>
      <c r="J888">
        <f>J542</f>
        <v>22672</v>
      </c>
      <c r="K888">
        <f t="shared" ref="K888:L888" si="546">K542-K$124</f>
        <v>232203</v>
      </c>
      <c r="L888">
        <f t="shared" si="546"/>
        <v>5937</v>
      </c>
      <c r="M888" s="17">
        <f t="shared" si="468"/>
        <v>2.2706064129237546E-2</v>
      </c>
    </row>
    <row r="889" spans="1:13">
      <c r="A889" s="16"/>
      <c r="M889" s="17"/>
    </row>
    <row r="890" spans="1:13">
      <c r="A890" s="16"/>
      <c r="M890" s="17"/>
    </row>
    <row r="891" spans="1:13">
      <c r="A891" s="16"/>
      <c r="M891" s="17"/>
    </row>
    <row r="892" spans="1:13">
      <c r="A892" s="16"/>
      <c r="M892" s="17"/>
    </row>
    <row r="893" spans="1:13">
      <c r="A893" s="16"/>
      <c r="M893" s="17"/>
    </row>
    <row r="894" spans="1:13">
      <c r="A894" s="16"/>
      <c r="M894" s="17"/>
    </row>
    <row r="895" spans="1:13">
      <c r="A895" s="16"/>
      <c r="M895" s="17"/>
    </row>
    <row r="896" spans="1:13">
      <c r="A896" s="16"/>
      <c r="M896" s="17"/>
    </row>
    <row r="897" spans="1:13">
      <c r="A897" s="16"/>
      <c r="M897" s="17"/>
    </row>
    <row r="898" spans="1:13">
      <c r="A898" s="16"/>
      <c r="M898" s="17"/>
    </row>
    <row r="899" spans="1:13">
      <c r="A899" s="16"/>
      <c r="M899" s="17"/>
    </row>
    <row r="900" spans="1:13">
      <c r="A900" s="16"/>
      <c r="M900" s="17"/>
    </row>
    <row r="901" spans="1:13">
      <c r="A901" s="16"/>
      <c r="M901" s="17"/>
    </row>
    <row r="902" spans="1:13">
      <c r="A902" s="16"/>
      <c r="M902" s="17"/>
    </row>
    <row r="903" spans="1:13">
      <c r="A903" s="16"/>
      <c r="M903" s="17"/>
    </row>
    <row r="904" spans="1:13">
      <c r="A904" s="16"/>
      <c r="M904" s="17"/>
    </row>
    <row r="905" spans="1:13">
      <c r="A905" s="16"/>
      <c r="M905" s="17"/>
    </row>
    <row r="906" spans="1:13">
      <c r="A906" s="16"/>
      <c r="M906" s="17"/>
    </row>
    <row r="907" spans="1:13">
      <c r="A907" s="16"/>
      <c r="M907" s="17"/>
    </row>
    <row r="908" spans="1:13">
      <c r="A908" s="16"/>
      <c r="M908" s="17"/>
    </row>
    <row r="909" spans="1:13">
      <c r="A909" s="16"/>
      <c r="M909" s="17"/>
    </row>
    <row r="910" spans="1:13">
      <c r="A910" s="16"/>
      <c r="M910" s="17"/>
    </row>
    <row r="911" spans="1:13">
      <c r="A911" s="16"/>
      <c r="M911" s="17"/>
    </row>
    <row r="912" spans="1:13">
      <c r="A912" s="16"/>
      <c r="M912" s="17"/>
    </row>
    <row r="913" spans="1:13">
      <c r="A913" s="16"/>
      <c r="M913" s="17"/>
    </row>
    <row r="914" spans="1:13">
      <c r="A914" s="16"/>
      <c r="M914" s="17"/>
    </row>
    <row r="915" spans="1:13">
      <c r="A915" s="16"/>
      <c r="M915" s="17"/>
    </row>
    <row r="916" spans="1:13">
      <c r="A916" s="16"/>
      <c r="M916" s="17"/>
    </row>
    <row r="917" spans="1:13">
      <c r="A917" s="16"/>
      <c r="M917" s="17"/>
    </row>
    <row r="918" spans="1:13">
      <c r="A918" s="16"/>
      <c r="M918" s="17"/>
    </row>
    <row r="919" spans="1:13">
      <c r="A919" s="16"/>
      <c r="M919" s="17"/>
    </row>
    <row r="920" spans="1:13">
      <c r="A920" s="16"/>
      <c r="M920" s="17"/>
    </row>
    <row r="921" spans="1:13">
      <c r="A921" s="16"/>
      <c r="M921" s="17"/>
    </row>
    <row r="922" spans="1:13">
      <c r="A922" s="16"/>
      <c r="M922" s="17"/>
    </row>
    <row r="923" spans="1:13">
      <c r="A923" s="16"/>
      <c r="M923" s="17"/>
    </row>
    <row r="924" spans="1:13">
      <c r="A924" s="16"/>
      <c r="M924" s="17"/>
    </row>
    <row r="925" spans="1:13">
      <c r="A925" s="16"/>
      <c r="M925" s="17"/>
    </row>
    <row r="926" spans="1:13">
      <c r="A926" s="16"/>
      <c r="M926" s="17"/>
    </row>
    <row r="927" spans="1:13">
      <c r="A927" s="16"/>
      <c r="M927" s="17"/>
    </row>
    <row r="928" spans="1:13">
      <c r="A928" s="16"/>
      <c r="M928" s="17"/>
    </row>
    <row r="929" spans="1:13">
      <c r="A929" s="16"/>
      <c r="M929" s="17"/>
    </row>
    <row r="930" spans="1:13">
      <c r="A930" s="16"/>
      <c r="M930" s="17"/>
    </row>
    <row r="931" spans="1:13">
      <c r="A931" s="16"/>
      <c r="M931" s="17"/>
    </row>
    <row r="932" spans="1:13">
      <c r="A932" s="16"/>
      <c r="M932" s="17"/>
    </row>
    <row r="933" spans="1:13">
      <c r="A933" s="16"/>
      <c r="M933" s="17"/>
    </row>
    <row r="934" spans="1:13">
      <c r="A934" s="16"/>
      <c r="M934" s="17"/>
    </row>
    <row r="935" spans="1:13">
      <c r="A935" s="16"/>
      <c r="M935" s="17"/>
    </row>
    <row r="936" spans="1:13">
      <c r="A936" s="16"/>
      <c r="M936" s="17"/>
    </row>
    <row r="937" spans="1:13">
      <c r="A937" s="16"/>
      <c r="M937" s="17"/>
    </row>
    <row r="938" spans="1:13">
      <c r="A938" s="16"/>
      <c r="M938" s="17"/>
    </row>
    <row r="939" spans="1:13">
      <c r="A939" s="16"/>
      <c r="M939" s="17"/>
    </row>
    <row r="940" spans="1:13">
      <c r="A940" s="16"/>
      <c r="M940" s="17"/>
    </row>
    <row r="941" spans="1:13">
      <c r="A941" s="16"/>
      <c r="M941" s="17"/>
    </row>
    <row r="942" spans="1:13">
      <c r="A942" s="16"/>
      <c r="M942" s="17"/>
    </row>
    <row r="943" spans="1:13">
      <c r="A943" s="16"/>
      <c r="M943" s="17"/>
    </row>
    <row r="944" spans="1:13">
      <c r="A944" s="16"/>
      <c r="M944" s="17"/>
    </row>
    <row r="945" spans="1:13">
      <c r="A945" s="16"/>
      <c r="M945" s="17"/>
    </row>
    <row r="946" spans="1:13">
      <c r="A946" s="16"/>
      <c r="M946" s="17"/>
    </row>
    <row r="947" spans="1:13">
      <c r="A947" s="16"/>
      <c r="M947" s="17"/>
    </row>
    <row r="948" spans="1:13">
      <c r="A948" s="16"/>
      <c r="M948" s="17"/>
    </row>
    <row r="949" spans="1:13">
      <c r="A949" s="16"/>
      <c r="M949" s="17"/>
    </row>
    <row r="950" spans="1:13">
      <c r="A950" s="16"/>
      <c r="M950" s="17"/>
    </row>
    <row r="951" spans="1:13">
      <c r="A951" s="16"/>
      <c r="M951" s="17"/>
    </row>
    <row r="952" spans="1:13">
      <c r="A952" s="16"/>
      <c r="M952" s="17"/>
    </row>
    <row r="953" spans="1:13">
      <c r="A953" s="16"/>
      <c r="M953" s="17"/>
    </row>
    <row r="954" spans="1:13">
      <c r="A954" s="16"/>
      <c r="M954" s="17"/>
    </row>
    <row r="955" spans="1:13">
      <c r="A955" s="16"/>
      <c r="M955" s="17"/>
    </row>
    <row r="956" spans="1:13">
      <c r="A956" s="16"/>
      <c r="M956" s="17"/>
    </row>
    <row r="957" spans="1:13">
      <c r="A957" s="16"/>
      <c r="M957" s="17"/>
    </row>
    <row r="958" spans="1:13">
      <c r="A958" s="16"/>
      <c r="M958" s="17"/>
    </row>
    <row r="959" spans="1:13">
      <c r="A959" s="16"/>
      <c r="M959" s="17"/>
    </row>
    <row r="960" spans="1:13">
      <c r="A960" s="16"/>
      <c r="M960" s="17"/>
    </row>
    <row r="961" spans="1:13">
      <c r="A961" s="16"/>
      <c r="M961" s="17"/>
    </row>
    <row r="962" spans="1:13">
      <c r="A962" s="16"/>
      <c r="M962" s="17"/>
    </row>
    <row r="963" spans="1:13">
      <c r="A963" s="16"/>
      <c r="M963" s="17"/>
    </row>
    <row r="964" spans="1:13">
      <c r="A964" s="16"/>
      <c r="M964" s="17"/>
    </row>
    <row r="965" spans="1:13">
      <c r="A965" s="16"/>
      <c r="M965" s="17"/>
    </row>
    <row r="966" spans="1:13">
      <c r="A966" s="16"/>
      <c r="M966" s="17"/>
    </row>
    <row r="967" spans="1:13">
      <c r="A967" s="16"/>
      <c r="M967" s="17"/>
    </row>
    <row r="968" spans="1:13">
      <c r="A968" s="16"/>
      <c r="M968" s="17"/>
    </row>
    <row r="969" spans="1:13">
      <c r="A969" s="16"/>
      <c r="M969" s="17"/>
    </row>
    <row r="970" spans="1:13">
      <c r="A970" s="16"/>
      <c r="M970" s="17"/>
    </row>
    <row r="971" spans="1:13">
      <c r="A971" s="16"/>
      <c r="M971" s="17"/>
    </row>
    <row r="972" spans="1:13">
      <c r="A972" s="16"/>
      <c r="M972" s="17"/>
    </row>
    <row r="973" spans="1:13">
      <c r="A973" s="16"/>
      <c r="M973" s="17"/>
    </row>
    <row r="974" spans="1:13">
      <c r="A974" s="16"/>
      <c r="M974" s="17"/>
    </row>
    <row r="975" spans="1:13">
      <c r="A975" s="16"/>
      <c r="M975" s="17"/>
    </row>
    <row r="976" spans="1:13">
      <c r="A976" s="16"/>
      <c r="M976" s="17"/>
    </row>
    <row r="977" spans="1:13">
      <c r="A977" s="16"/>
      <c r="M977" s="17"/>
    </row>
    <row r="978" spans="1:13">
      <c r="A978" s="16"/>
      <c r="M978" s="17"/>
    </row>
    <row r="979" spans="1:13">
      <c r="A979" s="16"/>
      <c r="M979" s="17"/>
    </row>
    <row r="980" spans="1:13">
      <c r="A980" s="16"/>
      <c r="M980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577"/>
  <sheetViews>
    <sheetView showGridLines="0" workbookViewId="0">
      <pane ySplit="2" topLeftCell="A559" activePane="bottomLeft" state="frozen"/>
      <selection pane="bottomLeft" activeCell="A556" sqref="A556:K577"/>
    </sheetView>
  </sheetViews>
  <sheetFormatPr defaultRowHeight="14.4" outlineLevelRow="1"/>
  <cols>
    <col min="2" max="11" width="10.6640625" customWidth="1"/>
  </cols>
  <sheetData>
    <row r="1" spans="1:11" ht="25.5" customHeight="1">
      <c r="A1" s="38" t="s">
        <v>20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  <row r="564" spans="1:11">
      <c r="A564" s="4">
        <v>44452</v>
      </c>
      <c r="B564" s="3">
        <f>Tavola1!B564-Tavola1!B563</f>
        <v>12307</v>
      </c>
      <c r="C564" s="3">
        <f>Tavola1!C564-Tavola1!C563</f>
        <v>5619</v>
      </c>
      <c r="D564" s="3">
        <f>Tavola1!D564-Tavola1!D563</f>
        <v>618</v>
      </c>
      <c r="E564" s="3">
        <f>Tavola1!E564-Tavola1!E563</f>
        <v>-176</v>
      </c>
      <c r="F564" s="3">
        <f>Tavola1!F564-Tavola1!F563</f>
        <v>3</v>
      </c>
      <c r="G564" s="3">
        <f>Tavola1!G564-Tavola1!G563</f>
        <v>6</v>
      </c>
      <c r="H564" s="3">
        <f>Tavola1!H564-Tavola1!H563</f>
        <v>-3</v>
      </c>
      <c r="I564" s="3">
        <f>Tavola1!J564-Tavola1!J563</f>
        <v>-179</v>
      </c>
      <c r="J564" s="3">
        <f>Tavola1!K564-Tavola1!K563</f>
        <v>786</v>
      </c>
      <c r="K564" s="3">
        <f>Tavola1!L564-Tavola1!L563</f>
        <v>8</v>
      </c>
    </row>
    <row r="565" spans="1:11">
      <c r="A565" s="4">
        <v>44453</v>
      </c>
      <c r="B565" s="3">
        <f>Tavola1!B565-Tavola1!B564</f>
        <v>21800</v>
      </c>
      <c r="C565" s="3">
        <f>Tavola1!C565-Tavola1!C564</f>
        <v>8216</v>
      </c>
      <c r="D565" s="3">
        <f>Tavola1!D565-Tavola1!D564</f>
        <v>684</v>
      </c>
      <c r="E565" s="3">
        <f>Tavola1!E565-Tavola1!E564</f>
        <v>-510</v>
      </c>
      <c r="F565" s="3">
        <f>Tavola1!F565-Tavola1!F564</f>
        <v>-24</v>
      </c>
      <c r="G565" s="3">
        <f>Tavola1!G565-Tavola1!G564</f>
        <v>-20</v>
      </c>
      <c r="H565" s="3">
        <f>Tavola1!H565-Tavola1!H564</f>
        <v>-4</v>
      </c>
      <c r="I565" s="3">
        <f>Tavola1!J565-Tavola1!J564</f>
        <v>-486</v>
      </c>
      <c r="J565" s="3">
        <f>Tavola1!K565-Tavola1!K564</f>
        <v>1170</v>
      </c>
      <c r="K565" s="3">
        <f>Tavola1!L565-Tavola1!L564</f>
        <v>24</v>
      </c>
    </row>
    <row r="566" spans="1:11">
      <c r="A566" s="4">
        <v>44454</v>
      </c>
      <c r="B566" s="3">
        <f>Tavola1!B566-Tavola1!B565</f>
        <v>19075</v>
      </c>
      <c r="C566" s="3">
        <f>Tavola1!C566-Tavola1!C565</f>
        <v>7534</v>
      </c>
      <c r="D566" s="3">
        <f>Tavola1!D566-Tavola1!D565</f>
        <v>471</v>
      </c>
      <c r="E566" s="3">
        <f>Tavola1!E566-Tavola1!E565</f>
        <v>-1888</v>
      </c>
      <c r="F566" s="3">
        <f>Tavola1!F566-Tavola1!F565</f>
        <v>-41</v>
      </c>
      <c r="G566" s="3">
        <f>Tavola1!G566-Tavola1!G565</f>
        <v>-40</v>
      </c>
      <c r="H566" s="3">
        <f>Tavola1!H566-Tavola1!H565</f>
        <v>-1</v>
      </c>
      <c r="I566" s="3">
        <f>Tavola1!J566-Tavola1!J565</f>
        <v>-1847</v>
      </c>
      <c r="J566" s="3">
        <f>Tavola1!K566-Tavola1!K565</f>
        <v>2331</v>
      </c>
      <c r="K566" s="3">
        <f>Tavola1!L566-Tavola1!L565</f>
        <v>28</v>
      </c>
    </row>
    <row r="567" spans="1:11">
      <c r="A567" s="4">
        <v>44455</v>
      </c>
      <c r="B567" s="3">
        <f>Tavola1!B567-Tavola1!B566</f>
        <v>18682</v>
      </c>
      <c r="C567" s="3">
        <f>Tavola1!C567-Tavola1!C566</f>
        <v>7971</v>
      </c>
      <c r="D567" s="3">
        <f>Tavola1!D567-Tavola1!D566</f>
        <v>878</v>
      </c>
      <c r="E567" s="3">
        <f>Tavola1!E567-Tavola1!E566</f>
        <v>-896</v>
      </c>
      <c r="F567" s="3">
        <f>Tavola1!F567-Tavola1!F566</f>
        <v>-34</v>
      </c>
      <c r="G567" s="3">
        <f>Tavola1!G567-Tavola1!G566</f>
        <v>-35</v>
      </c>
      <c r="H567" s="3">
        <f>Tavola1!H567-Tavola1!H566</f>
        <v>1</v>
      </c>
      <c r="I567" s="3">
        <f>Tavola1!J567-Tavola1!J566</f>
        <v>-862</v>
      </c>
      <c r="J567" s="3">
        <f>Tavola1!K567-Tavola1!K566</f>
        <v>1754</v>
      </c>
      <c r="K567" s="3">
        <f>Tavola1!L567-Tavola1!L566</f>
        <v>20</v>
      </c>
    </row>
    <row r="568" spans="1:11">
      <c r="A568" s="4">
        <v>44456</v>
      </c>
      <c r="B568" s="3">
        <f>Tavola1!B568-Tavola1!B567</f>
        <v>18758</v>
      </c>
      <c r="C568" s="3">
        <f>Tavola1!C568-Tavola1!C567</f>
        <v>6380</v>
      </c>
      <c r="D568" s="3">
        <f>Tavola1!D568-Tavola1!D567</f>
        <v>602</v>
      </c>
      <c r="E568" s="3">
        <f>Tavola1!E568-Tavola1!E567</f>
        <v>-943</v>
      </c>
      <c r="F568" s="3">
        <f>Tavola1!F568-Tavola1!F567</f>
        <v>-1</v>
      </c>
      <c r="G568" s="3">
        <f>Tavola1!G568-Tavola1!G567</f>
        <v>-1</v>
      </c>
      <c r="H568" s="3">
        <f>Tavola1!H568-Tavola1!H567</f>
        <v>0</v>
      </c>
      <c r="I568" s="3">
        <f>Tavola1!J568-Tavola1!J567</f>
        <v>-942</v>
      </c>
      <c r="J568" s="3">
        <f>Tavola1!K568-Tavola1!K567</f>
        <v>1529</v>
      </c>
      <c r="K568" s="3">
        <f>Tavola1!L568-Tavola1!L567</f>
        <v>16</v>
      </c>
    </row>
    <row r="569" spans="1:11">
      <c r="A569" s="4">
        <v>44457</v>
      </c>
      <c r="B569" s="3">
        <f>Tavola1!B569-Tavola1!B568</f>
        <v>18040</v>
      </c>
      <c r="C569" s="3">
        <f>Tavola1!C569-Tavola1!C568</f>
        <v>6607</v>
      </c>
      <c r="D569" s="3">
        <f>Tavola1!D569-Tavola1!D568</f>
        <v>643</v>
      </c>
      <c r="E569" s="3">
        <f>Tavola1!E569-Tavola1!E568</f>
        <v>-1039</v>
      </c>
      <c r="F569" s="3">
        <f>Tavola1!F569-Tavola1!F568</f>
        <v>-29</v>
      </c>
      <c r="G569" s="3">
        <f>Tavola1!G569-Tavola1!G568</f>
        <v>-30</v>
      </c>
      <c r="H569" s="3">
        <f>Tavola1!H569-Tavola1!H568</f>
        <v>1</v>
      </c>
      <c r="I569" s="3">
        <f>Tavola1!J569-Tavola1!J568</f>
        <v>-1010</v>
      </c>
      <c r="J569" s="3">
        <f>Tavola1!K569-Tavola1!K568</f>
        <v>1664</v>
      </c>
      <c r="K569" s="3">
        <f>Tavola1!L569-Tavola1!L568</f>
        <v>18</v>
      </c>
    </row>
    <row r="570" spans="1:11">
      <c r="A570" s="4">
        <v>44458</v>
      </c>
      <c r="B570" s="3">
        <f>Tavola1!B570-Tavola1!B569</f>
        <v>14076</v>
      </c>
      <c r="C570" s="3">
        <f>Tavola1!C570-Tavola1!C569</f>
        <v>4876</v>
      </c>
      <c r="D570" s="3">
        <f>Tavola1!D570-Tavola1!D569</f>
        <v>538</v>
      </c>
      <c r="E570" s="3">
        <f>Tavola1!E570-Tavola1!E569</f>
        <v>298</v>
      </c>
      <c r="F570" s="3">
        <f>Tavola1!F570-Tavola1!F569</f>
        <v>-8</v>
      </c>
      <c r="G570" s="3">
        <f>Tavola1!G570-Tavola1!G569</f>
        <v>-9</v>
      </c>
      <c r="H570" s="3">
        <f>Tavola1!H570-Tavola1!H569</f>
        <v>1</v>
      </c>
      <c r="I570" s="3">
        <f>Tavola1!J570-Tavola1!J569</f>
        <v>306</v>
      </c>
      <c r="J570" s="3">
        <f>Tavola1!K570-Tavola1!K569</f>
        <v>238</v>
      </c>
      <c r="K570" s="3">
        <f>Tavola1!L570-Tavola1!L569</f>
        <v>2</v>
      </c>
    </row>
    <row r="571" spans="1:11">
      <c r="A571" s="4">
        <v>44459</v>
      </c>
      <c r="B571" s="3">
        <f>Tavola1!B571-Tavola1!B570</f>
        <v>12507</v>
      </c>
      <c r="C571" s="3">
        <f>Tavola1!C571-Tavola1!C570</f>
        <v>4717</v>
      </c>
      <c r="D571" s="3">
        <f>Tavola1!D571-Tavola1!D570</f>
        <v>514</v>
      </c>
      <c r="E571" s="3">
        <f>Tavola1!E571-Tavola1!E570</f>
        <v>6</v>
      </c>
      <c r="F571" s="3">
        <f>Tavola1!F571-Tavola1!F570</f>
        <v>-2</v>
      </c>
      <c r="G571" s="3">
        <f>Tavola1!G571-Tavola1!G570</f>
        <v>3</v>
      </c>
      <c r="H571" s="3">
        <f>Tavola1!H571-Tavola1!H570</f>
        <v>-5</v>
      </c>
      <c r="I571" s="3">
        <f>Tavola1!J571-Tavola1!J570</f>
        <v>8</v>
      </c>
      <c r="J571" s="3">
        <f>Tavola1!K571-Tavola1!K570</f>
        <v>501</v>
      </c>
      <c r="K571" s="3">
        <f>Tavola1!L571-Tavola1!L570</f>
        <v>7</v>
      </c>
    </row>
    <row r="572" spans="1:11">
      <c r="A572" s="4">
        <v>44460</v>
      </c>
      <c r="B572" s="3">
        <f>Tavola1!B572-Tavola1!B571</f>
        <v>17814</v>
      </c>
      <c r="C572" s="3">
        <f>Tavola1!C572-Tavola1!C571</f>
        <v>7682</v>
      </c>
      <c r="D572" s="3">
        <f>Tavola1!D572-Tavola1!D571</f>
        <v>492</v>
      </c>
      <c r="E572" s="3">
        <f>Tavola1!E572-Tavola1!E571</f>
        <v>-603</v>
      </c>
      <c r="F572" s="3">
        <f>Tavola1!F572-Tavola1!F571</f>
        <v>-20</v>
      </c>
      <c r="G572" s="3">
        <f>Tavola1!G572-Tavola1!G571</f>
        <v>-14</v>
      </c>
      <c r="H572" s="3">
        <f>Tavola1!H572-Tavola1!H571</f>
        <v>-6</v>
      </c>
      <c r="I572" s="3">
        <f>Tavola1!J572-Tavola1!J571</f>
        <v>-583</v>
      </c>
      <c r="J572" s="3">
        <f>Tavola1!K572-Tavola1!K571</f>
        <v>1072</v>
      </c>
      <c r="K572" s="3">
        <f>Tavola1!L572-Tavola1!L571</f>
        <v>23</v>
      </c>
    </row>
    <row r="573" spans="1:11">
      <c r="A573" s="4">
        <v>44461</v>
      </c>
      <c r="B573" s="3">
        <f>Tavola1!B573-Tavola1!B572</f>
        <v>17969</v>
      </c>
      <c r="C573" s="3">
        <f>Tavola1!C573-Tavola1!C572</f>
        <v>6143</v>
      </c>
      <c r="D573" s="3">
        <f>Tavola1!D573-Tavola1!D572</f>
        <v>414</v>
      </c>
      <c r="E573" s="3">
        <f>Tavola1!E573-Tavola1!E572</f>
        <v>-1206</v>
      </c>
      <c r="F573" s="3">
        <f>Tavola1!F573-Tavola1!F572</f>
        <v>-40</v>
      </c>
      <c r="G573" s="3">
        <f>Tavola1!G573-Tavola1!G572</f>
        <v>-42</v>
      </c>
      <c r="H573" s="3">
        <f>Tavola1!H573-Tavola1!H572</f>
        <v>2</v>
      </c>
      <c r="I573" s="3">
        <f>Tavola1!J573-Tavola1!J572</f>
        <v>-1166</v>
      </c>
      <c r="J573" s="3">
        <f>Tavola1!K573-Tavola1!K572</f>
        <v>1602</v>
      </c>
      <c r="K573" s="3">
        <f>Tavola1!L573-Tavola1!L572</f>
        <v>18</v>
      </c>
    </row>
    <row r="574" spans="1:11">
      <c r="A574" s="4">
        <v>44462</v>
      </c>
      <c r="B574" s="3">
        <f>Tavola1!B574-Tavola1!B573</f>
        <v>21480</v>
      </c>
      <c r="C574" s="3">
        <f>Tavola1!C574-Tavola1!C573</f>
        <v>7160</v>
      </c>
      <c r="D574" s="3">
        <f>Tavola1!D574-Tavola1!D573</f>
        <v>647</v>
      </c>
      <c r="E574" s="3">
        <f>Tavola1!E574-Tavola1!E573</f>
        <v>-817</v>
      </c>
      <c r="F574" s="3">
        <f>Tavola1!F574-Tavola1!F573</f>
        <v>-40</v>
      </c>
      <c r="G574" s="3">
        <f>Tavola1!G574-Tavola1!G573</f>
        <v>-30</v>
      </c>
      <c r="H574" s="3">
        <f>Tavola1!H574-Tavola1!H573</f>
        <v>-10</v>
      </c>
      <c r="I574" s="3">
        <f>Tavola1!J574-Tavola1!J573</f>
        <v>-777</v>
      </c>
      <c r="J574" s="3">
        <f>Tavola1!K574-Tavola1!K573</f>
        <v>1449</v>
      </c>
      <c r="K574" s="3">
        <f>Tavola1!L574-Tavola1!L573</f>
        <v>15</v>
      </c>
    </row>
    <row r="575" spans="1:11">
      <c r="A575" s="4">
        <v>44463</v>
      </c>
      <c r="B575" s="3">
        <f>Tavola1!B575-Tavola1!B574</f>
        <v>13504</v>
      </c>
      <c r="C575" s="3">
        <f>Tavola1!C575-Tavola1!C574</f>
        <v>5715</v>
      </c>
      <c r="D575" s="3">
        <f>Tavola1!D575-Tavola1!D574</f>
        <v>464</v>
      </c>
      <c r="E575" s="3">
        <f>Tavola1!E575-Tavola1!E574</f>
        <v>-848</v>
      </c>
      <c r="F575" s="3">
        <f>Tavola1!F575-Tavola1!F574</f>
        <v>-33</v>
      </c>
      <c r="G575" s="3">
        <f>Tavola1!G575-Tavola1!G574</f>
        <v>-31</v>
      </c>
      <c r="H575" s="3">
        <f>Tavola1!H575-Tavola1!H574</f>
        <v>-2</v>
      </c>
      <c r="I575" s="3">
        <f>Tavola1!J575-Tavola1!J574</f>
        <v>-815</v>
      </c>
      <c r="J575" s="3">
        <f>Tavola1!K575-Tavola1!K574</f>
        <v>1299</v>
      </c>
      <c r="K575" s="3">
        <f>Tavola1!L575-Tavola1!L574</f>
        <v>13</v>
      </c>
    </row>
    <row r="576" spans="1:11">
      <c r="A576" s="4">
        <v>44464</v>
      </c>
      <c r="B576" s="3">
        <f>Tavola1!B576-Tavola1!B575</f>
        <v>13539</v>
      </c>
      <c r="C576" s="3">
        <f>Tavola1!C576-Tavola1!C575</f>
        <v>6059</v>
      </c>
      <c r="D576" s="3">
        <f>Tavola1!D576-Tavola1!D575</f>
        <v>424</v>
      </c>
      <c r="E576" s="3">
        <f>Tavola1!E576-Tavola1!E575</f>
        <v>-301</v>
      </c>
      <c r="F576" s="3">
        <f>Tavola1!F576-Tavola1!F575</f>
        <v>-15</v>
      </c>
      <c r="G576" s="3">
        <f>Tavola1!G576-Tavola1!G575</f>
        <v>-12</v>
      </c>
      <c r="H576" s="3">
        <f>Tavola1!H576-Tavola1!H575</f>
        <v>-3</v>
      </c>
      <c r="I576" s="3">
        <f>Tavola1!J576-Tavola1!J575</f>
        <v>-286</v>
      </c>
      <c r="J576" s="3">
        <f>Tavola1!K576-Tavola1!K575</f>
        <v>712</v>
      </c>
      <c r="K576" s="3">
        <f>Tavola1!L576-Tavola1!L575</f>
        <v>13</v>
      </c>
    </row>
    <row r="577" spans="1:11">
      <c r="A577" s="4">
        <v>44465</v>
      </c>
      <c r="B577" s="3">
        <f>Tavola1!B577-Tavola1!B576</f>
        <v>10771</v>
      </c>
      <c r="C577" s="3">
        <f>Tavola1!C577-Tavola1!C576</f>
        <v>5005</v>
      </c>
      <c r="D577" s="3">
        <f>Tavola1!D577-Tavola1!D576</f>
        <v>422</v>
      </c>
      <c r="E577" s="3">
        <f>Tavola1!E577-Tavola1!E576</f>
        <v>-264</v>
      </c>
      <c r="F577" s="3">
        <f>Tavola1!F577-Tavola1!F576</f>
        <v>-1</v>
      </c>
      <c r="G577" s="3">
        <f>Tavola1!G577-Tavola1!G576</f>
        <v>3</v>
      </c>
      <c r="H577" s="3">
        <f>Tavola1!H577-Tavola1!H576</f>
        <v>-4</v>
      </c>
      <c r="I577" s="3">
        <f>Tavola1!J577-Tavola1!J576</f>
        <v>-263</v>
      </c>
      <c r="J577" s="3">
        <f>Tavola1!K577-Tavola1!K576</f>
        <v>683</v>
      </c>
      <c r="K577" s="3">
        <f>Tavola1!L577-Tavola1!L576</f>
        <v>3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577"/>
  <sheetViews>
    <sheetView showGridLines="0" workbookViewId="0">
      <pane ySplit="15" topLeftCell="A560" activePane="bottomLeft" state="frozen"/>
      <selection pane="bottomLeft" activeCell="A486" sqref="A486:K577"/>
    </sheetView>
  </sheetViews>
  <sheetFormatPr defaultRowHeight="14.4" outlineLevelRow="1"/>
  <cols>
    <col min="2" max="11" width="10.6640625" customWidth="1"/>
  </cols>
  <sheetData>
    <row r="1" spans="1:11" ht="25.5" customHeight="1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1.6770082173402651E-4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  <row r="564" spans="1:11">
      <c r="A564" s="4">
        <v>44452</v>
      </c>
      <c r="B564" s="13">
        <f>(Tavola1!B564-Tavola1!B563)/Tavola1!B563</f>
        <v>2.0530493128865838E-3</v>
      </c>
      <c r="C564" s="13">
        <f>(Tavola1!C564-Tavola1!C563)/Tavola1!C563</f>
        <v>2.4517343435229316E-3</v>
      </c>
      <c r="D564" s="13">
        <f>(Tavola1!D564-Tavola1!D563)/Tavola1!D563</f>
        <v>2.1405488533516215E-3</v>
      </c>
      <c r="E564" s="13">
        <f>(Tavola1!E564-Tavola1!E563)/Tavola1!E563</f>
        <v>-6.7201221840397099E-3</v>
      </c>
      <c r="F564" s="13">
        <f>(Tavola1!F564-Tavola1!F563)/Tavola1!F563</f>
        <v>3.3632286995515697E-3</v>
      </c>
      <c r="G564" s="13">
        <f>(Tavola1!G564-Tavola1!G563)/Tavola1!G563</f>
        <v>7.6335877862595417E-3</v>
      </c>
      <c r="H564" s="13">
        <f>(Tavola1!H564-Tavola1!H563)/Tavola1!H563</f>
        <v>-2.8301886792452831E-2</v>
      </c>
      <c r="I564" s="13">
        <f>(Tavola1!J564-Tavola1!J563)/Tavola1!J563</f>
        <v>-7.0756581547948456E-3</v>
      </c>
      <c r="J564" s="13">
        <f>(Tavola1!K564-Tavola1!K563)/Tavola1!K563</f>
        <v>3.070984277810771E-3</v>
      </c>
      <c r="K564" s="13">
        <f>(Tavola1!L564-Tavola1!L563)/Tavola1!L563</f>
        <v>1.2163600425726016E-3</v>
      </c>
    </row>
    <row r="565" spans="1:11">
      <c r="A565" s="4">
        <v>44453</v>
      </c>
      <c r="B565" s="13">
        <f>(Tavola1!B565-Tavola1!B564)/Tavola1!B564</f>
        <v>3.6292171961633513E-3</v>
      </c>
      <c r="C565" s="13">
        <f>(Tavola1!C565-Tavola1!C564)/Tavola1!C564</f>
        <v>3.5761138576153031E-3</v>
      </c>
      <c r="D565" s="13">
        <f>(Tavola1!D565-Tavola1!D564)/Tavola1!D564</f>
        <v>2.3640907064276309E-3</v>
      </c>
      <c r="E565" s="13">
        <f>(Tavola1!E565-Tavola1!E564)/Tavola1!E564</f>
        <v>-1.9604828169447221E-2</v>
      </c>
      <c r="F565" s="13">
        <f>(Tavola1!F565-Tavola1!F564)/Tavola1!F564</f>
        <v>-2.6815642458100558E-2</v>
      </c>
      <c r="G565" s="13">
        <f>(Tavola1!G565-Tavola1!G564)/Tavola1!G564</f>
        <v>-2.5252525252525252E-2</v>
      </c>
      <c r="H565" s="13">
        <f>(Tavola1!H565-Tavola1!H564)/Tavola1!H564</f>
        <v>-3.8834951456310676E-2</v>
      </c>
      <c r="I565" s="13">
        <f>(Tavola1!J565-Tavola1!J564)/Tavola1!J564</f>
        <v>-1.9347903977069151E-2</v>
      </c>
      <c r="J565" s="13">
        <f>(Tavola1!K565-Tavola1!K564)/Tavola1!K564</f>
        <v>4.5573170256689903E-3</v>
      </c>
      <c r="K565" s="13">
        <f>(Tavola1!L565-Tavola1!L564)/Tavola1!L564</f>
        <v>3.6446469248291574E-3</v>
      </c>
    </row>
    <row r="566" spans="1:11">
      <c r="A566" s="4">
        <v>44454</v>
      </c>
      <c r="B566" s="13">
        <f>(Tavola1!B566-Tavola1!B565)/Tavola1!B565</f>
        <v>3.1640819061789583E-3</v>
      </c>
      <c r="C566" s="13">
        <f>(Tavola1!C566-Tavola1!C565)/Tavola1!C565</f>
        <v>3.2675798310434832E-3</v>
      </c>
      <c r="D566" s="13">
        <f>(Tavola1!D566-Tavola1!D565)/Tavola1!D565</f>
        <v>1.6240651281149467E-3</v>
      </c>
      <c r="E566" s="13">
        <f>(Tavola1!E566-Tavola1!E565)/Tavola1!E565</f>
        <v>-7.4027603513174403E-2</v>
      </c>
      <c r="F566" s="13">
        <f>(Tavola1!F566-Tavola1!F565)/Tavola1!F565</f>
        <v>-4.7072330654420208E-2</v>
      </c>
      <c r="G566" s="13">
        <f>(Tavola1!G566-Tavola1!G565)/Tavola1!G565</f>
        <v>-5.181347150259067E-2</v>
      </c>
      <c r="H566" s="13">
        <f>(Tavola1!H566-Tavola1!H565)/Tavola1!H565</f>
        <v>-1.0101010101010102E-2</v>
      </c>
      <c r="I566" s="13">
        <f>(Tavola1!J566-Tavola1!J565)/Tavola1!J565</f>
        <v>-7.4980716924450935E-2</v>
      </c>
      <c r="J566" s="13">
        <f>(Tavola1!K566-Tavola1!K565)/Tavola1!K565</f>
        <v>9.0383869716944547E-3</v>
      </c>
      <c r="K566" s="13">
        <f>(Tavola1!L566-Tavola1!L565)/Tavola1!L565</f>
        <v>4.2366469965198971E-3</v>
      </c>
    </row>
    <row r="567" spans="1:11">
      <c r="A567" s="4">
        <v>44455</v>
      </c>
      <c r="B567" s="13">
        <f>(Tavola1!B567-Tavola1!B566)/Tavola1!B566</f>
        <v>3.0891184718768189E-3</v>
      </c>
      <c r="C567" s="13">
        <f>(Tavola1!C567-Tavola1!C566)/Tavola1!C566</f>
        <v>3.4458520086321381E-3</v>
      </c>
      <c r="D567" s="13">
        <f>(Tavola1!D567-Tavola1!D566)/Tavola1!D566</f>
        <v>3.0225416890431143E-3</v>
      </c>
      <c r="E567" s="13">
        <f>(Tavola1!E567-Tavola1!E566)/Tavola1!E566</f>
        <v>-3.7940379403794036E-2</v>
      </c>
      <c r="F567" s="13">
        <f>(Tavola1!F567-Tavola1!F566)/Tavola1!F566</f>
        <v>-4.0963855421686748E-2</v>
      </c>
      <c r="G567" s="13">
        <f>(Tavola1!G567-Tavola1!G566)/Tavola1!G566</f>
        <v>-4.7814207650273222E-2</v>
      </c>
      <c r="H567" s="13">
        <f>(Tavola1!H567-Tavola1!H566)/Tavola1!H566</f>
        <v>1.020408163265306E-2</v>
      </c>
      <c r="I567" s="13">
        <f>(Tavola1!J567-Tavola1!J566)/Tavola1!J566</f>
        <v>-3.7830246642675328E-2</v>
      </c>
      <c r="J567" s="13">
        <f>(Tavola1!K567-Tavola1!K566)/Tavola1!K566</f>
        <v>6.7401654683723307E-3</v>
      </c>
      <c r="K567" s="13">
        <f>(Tavola1!L567-Tavola1!L566)/Tavola1!L566</f>
        <v>3.0134096730450506E-3</v>
      </c>
    </row>
    <row r="568" spans="1:11">
      <c r="A568" s="4">
        <v>44456</v>
      </c>
      <c r="B568" s="13">
        <f>(Tavola1!B568-Tavola1!B567)/Tavola1!B567</f>
        <v>3.0921333082331716E-3</v>
      </c>
      <c r="C568" s="13">
        <f>(Tavola1!C568-Tavola1!C567)/Tavola1!C567</f>
        <v>2.7485937151983018E-3</v>
      </c>
      <c r="D568" s="13">
        <f>(Tavola1!D568-Tavola1!D567)/Tavola1!D567</f>
        <v>2.0661582498747262E-3</v>
      </c>
      <c r="E568" s="13">
        <f>(Tavola1!E568-Tavola1!E567)/Tavola1!E567</f>
        <v>-4.1505281690140845E-2</v>
      </c>
      <c r="F568" s="13">
        <f>(Tavola1!F568-Tavola1!F567)/Tavola1!F567</f>
        <v>-1.2562814070351759E-3</v>
      </c>
      <c r="G568" s="13">
        <f>(Tavola1!G568-Tavola1!G567)/Tavola1!G567</f>
        <v>-1.4347202295552368E-3</v>
      </c>
      <c r="H568" s="13">
        <f>(Tavola1!H568-Tavola1!H567)/Tavola1!H567</f>
        <v>0</v>
      </c>
      <c r="I568" s="13">
        <f>(Tavola1!J568-Tavola1!J567)/Tavola1!J567</f>
        <v>-4.2966611932129174E-2</v>
      </c>
      <c r="J568" s="13">
        <f>(Tavola1!K568-Tavola1!K567)/Tavola1!K567</f>
        <v>5.8362119968700501E-3</v>
      </c>
      <c r="K568" s="13">
        <f>(Tavola1!L568-Tavola1!L567)/Tavola1!L567</f>
        <v>2.4034850533273247E-3</v>
      </c>
    </row>
    <row r="569" spans="1:11">
      <c r="A569" s="4">
        <v>44457</v>
      </c>
      <c r="B569" s="13">
        <f>(Tavola1!B569-Tavola1!B568)/Tavola1!B568</f>
        <v>2.9646087505258729E-3</v>
      </c>
      <c r="C569" s="13">
        <f>(Tavola1!C569-Tavola1!C568)/Tavola1!C568</f>
        <v>2.8385863865572937E-3</v>
      </c>
      <c r="D569" s="13">
        <f>(Tavola1!D569-Tavola1!D568)/Tavola1!D568</f>
        <v>2.2023263142031211E-3</v>
      </c>
      <c r="E569" s="13">
        <f>(Tavola1!E569-Tavola1!E568)/Tavola1!E568</f>
        <v>-4.7710887633742025E-2</v>
      </c>
      <c r="F569" s="13">
        <f>(Tavola1!F569-Tavola1!F568)/Tavola1!F568</f>
        <v>-3.6477987421383647E-2</v>
      </c>
      <c r="G569" s="13">
        <f>(Tavola1!G569-Tavola1!G568)/Tavola1!G568</f>
        <v>-4.3103448275862072E-2</v>
      </c>
      <c r="H569" s="13">
        <f>(Tavola1!H569-Tavola1!H568)/Tavola1!H568</f>
        <v>1.0101010101010102E-2</v>
      </c>
      <c r="I569" s="13">
        <f>(Tavola1!J569-Tavola1!J568)/Tavola1!J568</f>
        <v>-4.8136497950624343E-2</v>
      </c>
      <c r="J569" s="13">
        <f>(Tavola1!K569-Tavola1!K568)/Tavola1!K568</f>
        <v>6.3146550088420354E-3</v>
      </c>
      <c r="K569" s="13">
        <f>(Tavola1!L569-Tavola1!L568)/Tavola1!L568</f>
        <v>2.6974374344372848E-3</v>
      </c>
    </row>
    <row r="570" spans="1:11">
      <c r="A570" s="4">
        <v>44458</v>
      </c>
      <c r="B570" s="13">
        <f>(Tavola1!B570-Tavola1!B569)/Tavola1!B569</f>
        <v>2.3063462206463535E-3</v>
      </c>
      <c r="C570" s="13">
        <f>(Tavola1!C570-Tavola1!C569)/Tavola1!C569</f>
        <v>2.0889616626695354E-3</v>
      </c>
      <c r="D570" s="13">
        <f>(Tavola1!D570-Tavola1!D569)/Tavola1!D569</f>
        <v>1.8386436414713251E-3</v>
      </c>
      <c r="E570" s="13">
        <f>(Tavola1!E570-Tavola1!E569)/Tavola1!E569</f>
        <v>1.4369756003471887E-2</v>
      </c>
      <c r="F570" s="13">
        <f>(Tavola1!F570-Tavola1!F569)/Tavola1!F569</f>
        <v>-1.0443864229765013E-2</v>
      </c>
      <c r="G570" s="13">
        <f>(Tavola1!G570-Tavola1!G569)/Tavola1!G569</f>
        <v>-1.3513513513513514E-2</v>
      </c>
      <c r="H570" s="13">
        <f>(Tavola1!H570-Tavola1!H569)/Tavola1!H569</f>
        <v>0.01</v>
      </c>
      <c r="I570" s="13">
        <f>(Tavola1!J570-Tavola1!J569)/Tavola1!J569</f>
        <v>1.5321450030042059E-2</v>
      </c>
      <c r="J570" s="13">
        <f>(Tavola1!K570-Tavola1!K569)/Tavola1!K569</f>
        <v>8.9751035153745791E-4</v>
      </c>
      <c r="K570" s="13">
        <f>(Tavola1!L570-Tavola1!L569)/Tavola1!L569</f>
        <v>2.9890898221491554E-4</v>
      </c>
    </row>
    <row r="571" spans="1:11">
      <c r="A571" s="4">
        <v>44459</v>
      </c>
      <c r="B571" s="13">
        <f>(Tavola1!B571-Tavola1!B570)/Tavola1!B570</f>
        <v>2.0445508396275702E-3</v>
      </c>
      <c r="C571" s="13">
        <f>(Tavola1!C571-Tavola1!C570)/Tavola1!C570</f>
        <v>2.0166306833971056E-3</v>
      </c>
      <c r="D571" s="13">
        <f>(Tavola1!D571-Tavola1!D570)/Tavola1!D570</f>
        <v>1.7533984888024698E-3</v>
      </c>
      <c r="E571" s="13">
        <f>(Tavola1!E571-Tavola1!E570)/Tavola1!E570</f>
        <v>2.8522532800912719E-4</v>
      </c>
      <c r="F571" s="13">
        <f>(Tavola1!F571-Tavola1!F570)/Tavola1!F570</f>
        <v>-2.6385224274406332E-3</v>
      </c>
      <c r="G571" s="13">
        <f>(Tavola1!G571-Tavola1!G570)/Tavola1!G570</f>
        <v>4.5662100456621002E-3</v>
      </c>
      <c r="H571" s="13">
        <f>(Tavola1!H571-Tavola1!H570)/Tavola1!H570</f>
        <v>-4.9504950495049507E-2</v>
      </c>
      <c r="I571" s="13">
        <f>(Tavola1!J571-Tavola1!J570)/Tavola1!J570</f>
        <v>3.9451622447973171E-4</v>
      </c>
      <c r="J571" s="13">
        <f>(Tavola1!K571-Tavola1!K570)/Tavola1!K570</f>
        <v>1.8876028574012116E-3</v>
      </c>
      <c r="K571" s="13">
        <f>(Tavola1!L571-Tavola1!L570)/Tavola1!L570</f>
        <v>1.0458688181682356E-3</v>
      </c>
    </row>
    <row r="572" spans="1:11">
      <c r="A572" s="4">
        <v>44460</v>
      </c>
      <c r="B572" s="13">
        <f>(Tavola1!B572-Tavola1!B571)/Tavola1!B571</f>
        <v>2.9061577296144391E-3</v>
      </c>
      <c r="C572" s="13">
        <f>(Tavola1!C572-Tavola1!C571)/Tavola1!C571</f>
        <v>3.2776295595935943E-3</v>
      </c>
      <c r="D572" s="13">
        <f>(Tavola1!D572-Tavola1!D571)/Tavola1!D571</f>
        <v>1.6754126384684277E-3</v>
      </c>
      <c r="E572" s="13">
        <f>(Tavola1!E572-Tavola1!E571)/Tavola1!E571</f>
        <v>-2.8656971770744225E-2</v>
      </c>
      <c r="F572" s="13">
        <f>(Tavola1!F572-Tavola1!F571)/Tavola1!F571</f>
        <v>-2.6455026455026454E-2</v>
      </c>
      <c r="G572" s="13">
        <f>(Tavola1!G572-Tavola1!G571)/Tavola1!G571</f>
        <v>-2.1212121212121213E-2</v>
      </c>
      <c r="H572" s="13">
        <f>(Tavola1!H572-Tavola1!H571)/Tavola1!H571</f>
        <v>-6.25E-2</v>
      </c>
      <c r="I572" s="13">
        <f>(Tavola1!J572-Tavola1!J571)/Tavola1!J571</f>
        <v>-2.8739031844621905E-2</v>
      </c>
      <c r="J572" s="13">
        <f>(Tavola1!K572-Tavola1!K571)/Tavola1!K571</f>
        <v>4.0313330851355876E-3</v>
      </c>
      <c r="K572" s="13">
        <f>(Tavola1!L572-Tavola1!L571)/Tavola1!L571</f>
        <v>3.4328358208955225E-3</v>
      </c>
    </row>
    <row r="573" spans="1:11">
      <c r="A573" s="4">
        <v>44461</v>
      </c>
      <c r="B573" s="13">
        <f>(Tavola1!B573-Tavola1!B572)/Tavola1!B572</f>
        <v>2.9229497180750011E-3</v>
      </c>
      <c r="C573" s="13">
        <f>(Tavola1!C573-Tavola1!C572)/Tavola1!C572</f>
        <v>2.6124317388980158E-3</v>
      </c>
      <c r="D573" s="13">
        <f>(Tavola1!D573-Tavola1!D572)/Tavola1!D572</f>
        <v>1.4074403962590642E-3</v>
      </c>
      <c r="E573" s="13">
        <f>(Tavola1!E573-Tavola1!E572)/Tavola1!E572</f>
        <v>-5.9004843681197711E-2</v>
      </c>
      <c r="F573" s="13">
        <f>(Tavola1!F573-Tavola1!F572)/Tavola1!F572</f>
        <v>-5.434782608695652E-2</v>
      </c>
      <c r="G573" s="13">
        <f>(Tavola1!G573-Tavola1!G572)/Tavola1!G572</f>
        <v>-6.5015479876160992E-2</v>
      </c>
      <c r="H573" s="13">
        <f>(Tavola1!H573-Tavola1!H572)/Tavola1!H572</f>
        <v>2.2222222222222223E-2</v>
      </c>
      <c r="I573" s="13">
        <f>(Tavola1!J573-Tavola1!J572)/Tavola1!J572</f>
        <v>-5.9178805258082529E-2</v>
      </c>
      <c r="J573" s="13">
        <f>(Tavola1!K573-Tavola1!K572)/Tavola1!K572</f>
        <v>6.0002472011955552E-3</v>
      </c>
      <c r="K573" s="13">
        <f>(Tavola1!L573-Tavola1!L572)/Tavola1!L572</f>
        <v>2.6773761713520749E-3</v>
      </c>
    </row>
    <row r="574" spans="1:11">
      <c r="A574" s="4">
        <v>44462</v>
      </c>
      <c r="B574" s="13">
        <f>(Tavola1!B574-Tavola1!B573)/Tavola1!B573</f>
        <v>3.4838876683027532E-3</v>
      </c>
      <c r="C574" s="13">
        <f>(Tavola1!C574-Tavola1!C573)/Tavola1!C573</f>
        <v>3.0369970715882987E-3</v>
      </c>
      <c r="D574" s="13">
        <f>(Tavola1!D574-Tavola1!D573)/Tavola1!D573</f>
        <v>2.1964591855787347E-3</v>
      </c>
      <c r="E574" s="13">
        <f>(Tavola1!E574-Tavola1!E573)/Tavola1!E573</f>
        <v>-4.2479072427598401E-2</v>
      </c>
      <c r="F574" s="13">
        <f>(Tavola1!F574-Tavola1!F573)/Tavola1!F573</f>
        <v>-5.7471264367816091E-2</v>
      </c>
      <c r="G574" s="13">
        <f>(Tavola1!G574-Tavola1!G573)/Tavola1!G573</f>
        <v>-4.9668874172185427E-2</v>
      </c>
      <c r="H574" s="13">
        <f>(Tavola1!H574-Tavola1!H573)/Tavola1!H573</f>
        <v>-0.10869565217391304</v>
      </c>
      <c r="I574" s="13">
        <f>(Tavola1!J574-Tavola1!J573)/Tavola1!J573</f>
        <v>-4.1916167664670656E-2</v>
      </c>
      <c r="J574" s="13">
        <f>(Tavola1!K574-Tavola1!K573)/Tavola1!K573</f>
        <v>5.394819632824629E-3</v>
      </c>
      <c r="K574" s="13">
        <f>(Tavola1!L574-Tavola1!L573)/Tavola1!L573</f>
        <v>2.2251891410769915E-3</v>
      </c>
    </row>
    <row r="575" spans="1:11">
      <c r="A575" s="4">
        <v>44463</v>
      </c>
      <c r="B575" s="13">
        <f>(Tavola1!B575-Tavola1!B574)/Tavola1!B574</f>
        <v>2.1826389048273105E-3</v>
      </c>
      <c r="C575" s="13">
        <f>(Tavola1!C575-Tavola1!C574)/Tavola1!C574</f>
        <v>2.4167439122580298E-3</v>
      </c>
      <c r="D575" s="13">
        <f>(Tavola1!D575-Tavola1!D574)/Tavola1!D574</f>
        <v>1.571751825806539E-3</v>
      </c>
      <c r="E575" s="13">
        <f>(Tavola1!E575-Tavola1!E574)/Tavola1!E574</f>
        <v>-4.6046915725456126E-2</v>
      </c>
      <c r="F575" s="13">
        <f>(Tavola1!F575-Tavola1!F574)/Tavola1!F574</f>
        <v>-5.0304878048780491E-2</v>
      </c>
      <c r="G575" s="13">
        <f>(Tavola1!G575-Tavola1!G574)/Tavola1!G574</f>
        <v>-5.4006968641114983E-2</v>
      </c>
      <c r="H575" s="13">
        <f>(Tavola1!H575-Tavola1!H574)/Tavola1!H574</f>
        <v>-2.4390243902439025E-2</v>
      </c>
      <c r="I575" s="13">
        <f>(Tavola1!J575-Tavola1!J574)/Tavola1!J574</f>
        <v>-4.5889639639639643E-2</v>
      </c>
      <c r="J575" s="13">
        <f>(Tavola1!K575-Tavola1!K574)/Tavola1!K574</f>
        <v>4.8103984594874832E-3</v>
      </c>
      <c r="K575" s="13">
        <f>(Tavola1!L575-Tavola1!L574)/Tavola1!L574</f>
        <v>1.9242155121373594E-3</v>
      </c>
    </row>
    <row r="576" spans="1:11">
      <c r="A576" s="4">
        <v>44464</v>
      </c>
      <c r="B576" s="13">
        <f>(Tavola1!B576-Tavola1!B575)/Tavola1!B575</f>
        <v>2.1835300644624392E-3</v>
      </c>
      <c r="C576" s="13">
        <f>(Tavola1!C576-Tavola1!C575)/Tavola1!C575</f>
        <v>2.5560364265775478E-3</v>
      </c>
      <c r="D576" s="13">
        <f>(Tavola1!D576-Tavola1!D575)/Tavola1!D575</f>
        <v>1.4340020833615173E-3</v>
      </c>
      <c r="E576" s="13">
        <f>(Tavola1!E576-Tavola1!E575)/Tavola1!E575</f>
        <v>-1.7133424408014571E-2</v>
      </c>
      <c r="F576" s="13">
        <f>(Tavola1!F576-Tavola1!F575)/Tavola1!F575</f>
        <v>-2.4077046548956663E-2</v>
      </c>
      <c r="G576" s="13">
        <f>(Tavola1!G576-Tavola1!G575)/Tavola1!G575</f>
        <v>-2.2099447513812154E-2</v>
      </c>
      <c r="H576" s="13">
        <f>(Tavola1!H576-Tavola1!H575)/Tavola1!H575</f>
        <v>-3.7499999999999999E-2</v>
      </c>
      <c r="I576" s="13">
        <f>(Tavola1!J576-Tavola1!J575)/Tavola1!J575</f>
        <v>-1.6878135143110061E-2</v>
      </c>
      <c r="J576" s="13">
        <f>(Tavola1!K576-Tavola1!K575)/Tavola1!K575</f>
        <v>2.6240238225982994E-3</v>
      </c>
      <c r="K576" s="13">
        <f>(Tavola1!L576-Tavola1!L575)/Tavola1!L575</f>
        <v>1.9205200177278771E-3</v>
      </c>
    </row>
    <row r="577" spans="1:11">
      <c r="A577" s="4">
        <v>44465</v>
      </c>
      <c r="B577" s="13">
        <f>(Tavola1!B577-Tavola1!B576)/Tavola1!B576</f>
        <v>1.7333303937577577E-3</v>
      </c>
      <c r="C577" s="13">
        <f>(Tavola1!C577-Tavola1!C576)/Tavola1!C576</f>
        <v>2.1060152508325177E-3</v>
      </c>
      <c r="D577" s="13">
        <f>(Tavola1!D577-Tavola1!D576)/Tavola1!D576</f>
        <v>1.425194191151638E-3</v>
      </c>
      <c r="E577" s="13">
        <f>(Tavola1!E577-Tavola1!E576)/Tavola1!E576</f>
        <v>-1.5289280129727226E-2</v>
      </c>
      <c r="F577" s="13">
        <f>(Tavola1!F577-Tavola1!F576)/Tavola1!F576</f>
        <v>-1.6447368421052631E-3</v>
      </c>
      <c r="G577" s="13">
        <f>(Tavola1!G577-Tavola1!G576)/Tavola1!G576</f>
        <v>5.6497175141242938E-3</v>
      </c>
      <c r="H577" s="13">
        <f>(Tavola1!H577-Tavola1!H576)/Tavola1!H576</f>
        <v>-5.1948051948051951E-2</v>
      </c>
      <c r="I577" s="13">
        <f>(Tavola1!J577-Tavola1!J576)/Tavola1!J576</f>
        <v>-1.5787262140584669E-2</v>
      </c>
      <c r="J577" s="13">
        <f>(Tavola1!K577-Tavola1!K576)/Tavola1!K576</f>
        <v>2.5105586820118285E-3</v>
      </c>
      <c r="K577" s="13">
        <f>(Tavola1!L577-Tavola1!L576)/Tavola1!L576</f>
        <v>4.423473901503981E-4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577"/>
  <sheetViews>
    <sheetView showGridLines="0" workbookViewId="0">
      <pane ySplit="2" topLeftCell="A564" activePane="bottomLeft" state="frozen"/>
      <selection pane="bottomLeft" activeCell="A535" sqref="A535:I577"/>
    </sheetView>
  </sheetViews>
  <sheetFormatPr defaultRowHeight="14.4" outlineLevelRow="1" outlineLevelCol="1"/>
  <cols>
    <col min="2" max="9" width="10.6640625" customWidth="1"/>
    <col min="10" max="11" width="10.6640625" hidden="1" customWidth="1" outlineLevel="1"/>
    <col min="12" max="13" width="10.88671875" hidden="1" customWidth="1" outlineLevel="1"/>
    <col min="14" max="14" width="9.109375" collapsed="1"/>
  </cols>
  <sheetData>
    <row r="1" spans="1:13" ht="25.5" customHeight="1">
      <c r="A1" s="38" t="s">
        <v>22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13" ht="31.8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  <row r="564" spans="1:9">
      <c r="A564" s="4">
        <v>44452</v>
      </c>
      <c r="B564" s="14">
        <f>Tavola1!D564/Tavola1!B564</f>
        <v>4.8166870740768176E-2</v>
      </c>
      <c r="C564" s="14">
        <f>Tavola1!D564/Tavola1!C564</f>
        <v>0.12593396376703725</v>
      </c>
      <c r="D564" s="14">
        <f>Tavola1!F564/Tavola1!D564</f>
        <v>3.0933643015390784E-3</v>
      </c>
      <c r="E564" s="14">
        <f>Tavola1!G564/Tavola1!D564</f>
        <v>2.7373681863898883E-3</v>
      </c>
      <c r="F564" s="30">
        <f>Tavola1!H564/Tavola1!D564</f>
        <v>3.5599611514919001E-4</v>
      </c>
      <c r="G564" s="14">
        <f>Tavola1!J564/Tavola1!D564</f>
        <v>8.6818120547888386E-2</v>
      </c>
      <c r="H564" s="14">
        <f>Tavola1!K564/Tavola1!D564</f>
        <v>0.88732895769176268</v>
      </c>
      <c r="I564" s="36">
        <f>Tavola1!L564/Tavola1!D564</f>
        <v>2.2759557458809868E-2</v>
      </c>
    </row>
    <row r="565" spans="1:9">
      <c r="A565" s="4">
        <v>44453</v>
      </c>
      <c r="B565" s="14">
        <f>Tavola1!D565/Tavola1!B565</f>
        <v>4.8106153911228217E-2</v>
      </c>
      <c r="C565" s="14">
        <f>Tavola1!D565/Tavola1!C565</f>
        <v>0.12578187278210959</v>
      </c>
      <c r="D565" s="14">
        <f>Tavola1!F565/Tavola1!D565</f>
        <v>3.0033136445607612E-3</v>
      </c>
      <c r="E565" s="14">
        <f>Tavola1!G565/Tavola1!D565</f>
        <v>2.6619496367404219E-3</v>
      </c>
      <c r="F565" s="30">
        <f>Tavola1!H565/Tavola1!D565</f>
        <v>3.4136400782033908E-4</v>
      </c>
      <c r="G565" s="14">
        <f>Tavola1!J565/Tavola1!D565</f>
        <v>8.4937571764024375E-2</v>
      </c>
      <c r="H565" s="14">
        <f>Tavola1!K565/Tavola1!D565</f>
        <v>0.88927048097843886</v>
      </c>
      <c r="I565" s="36">
        <f>Tavola1!L565/Tavola1!D565</f>
        <v>2.2788633612975971E-2</v>
      </c>
    </row>
    <row r="566" spans="1:9">
      <c r="A566" s="4">
        <v>44454</v>
      </c>
      <c r="B566" s="14">
        <f>Tavola1!D566/Tavola1!B566</f>
        <v>4.8032303296470714E-2</v>
      </c>
      <c r="C566" s="14">
        <f>Tavola1!D566/Tavola1!C566</f>
        <v>0.12557582171314741</v>
      </c>
      <c r="D566" s="14">
        <f>Tavola1!F566/Tavola1!D566</f>
        <v>2.8573002299610304E-3</v>
      </c>
      <c r="E566" s="14">
        <f>Tavola1!G566/Tavola1!D566</f>
        <v>2.5199322510017766E-3</v>
      </c>
      <c r="F566" s="30">
        <f>Tavola1!H566/Tavola1!D566</f>
        <v>3.3736797895925419E-4</v>
      </c>
      <c r="G566" s="14">
        <f>Tavola1!J566/Tavola1!D566</f>
        <v>7.8441497638424146E-2</v>
      </c>
      <c r="H566" s="14">
        <f>Tavola1!K566/Tavola1!D566</f>
        <v>0.89585312788311922</v>
      </c>
      <c r="I566" s="36">
        <f>Tavola1!L566/Tavola1!D566</f>
        <v>2.2848074248495616E-2</v>
      </c>
    </row>
    <row r="567" spans="1:9">
      <c r="A567" s="4">
        <v>44455</v>
      </c>
      <c r="B567" s="14">
        <f>Tavola1!D567/Tavola1!B567</f>
        <v>4.8029115308318229E-2</v>
      </c>
      <c r="C567" s="14">
        <f>Tavola1!D567/Tavola1!C567</f>
        <v>0.12552284671592595</v>
      </c>
      <c r="D567" s="14">
        <f>Tavola1!F567/Tavola1!D567</f>
        <v>2.7319966227579437E-3</v>
      </c>
      <c r="E567" s="14">
        <f>Tavola1!G567/Tavola1!D567</f>
        <v>2.3922131231938278E-3</v>
      </c>
      <c r="F567" s="30">
        <f>Tavola1!H567/Tavola1!D567</f>
        <v>3.3978349956411612E-4</v>
      </c>
      <c r="G567" s="14">
        <f>Tavola1!J567/Tavola1!D567</f>
        <v>7.5246600448926074E-2</v>
      </c>
      <c r="H567" s="14">
        <f>Tavola1!K567/Tavola1!D567</f>
        <v>0.89917353670005007</v>
      </c>
      <c r="I567" s="36">
        <f>Tavola1!L567/Tavola1!D567</f>
        <v>2.2847866228265869E-2</v>
      </c>
    </row>
    <row r="568" spans="1:9">
      <c r="A568" s="4">
        <v>44456</v>
      </c>
      <c r="B568" s="14">
        <f>Tavola1!D568/Tavola1!B568</f>
        <v>4.7979990534286913E-2</v>
      </c>
      <c r="C568" s="14">
        <f>Tavola1!D568/Tavola1!C568</f>
        <v>0.12543742027619398</v>
      </c>
      <c r="D568" s="14">
        <f>Tavola1!F568/Tavola1!D568</f>
        <v>2.7229384444657561E-3</v>
      </c>
      <c r="E568" s="14">
        <f>Tavola1!G568/Tavola1!D568</f>
        <v>2.3838555438341715E-3</v>
      </c>
      <c r="F568" s="30">
        <f>Tavola1!H568/Tavola1!D568</f>
        <v>3.3908290063158471E-4</v>
      </c>
      <c r="G568" s="14">
        <f>Tavola1!J568/Tavola1!D568</f>
        <v>7.1865024455069801E-2</v>
      </c>
      <c r="H568" s="14">
        <f>Tavola1!K568/Tavola1!D568</f>
        <v>0.90255647956597385</v>
      </c>
      <c r="I568" s="36">
        <f>Tavola1!L568/Tavola1!D568</f>
        <v>2.2855557534490555E-2</v>
      </c>
    </row>
    <row r="569" spans="1:9">
      <c r="A569" s="4">
        <v>44457</v>
      </c>
      <c r="B569" s="14">
        <f>Tavola1!D569/Tavola1!B569</f>
        <v>4.7943524338211682E-2</v>
      </c>
      <c r="C569" s="14">
        <f>Tavola1!D569/Tavola1!C569</f>
        <v>0.12535783536274503</v>
      </c>
      <c r="D569" s="14">
        <f>Tavola1!F569/Tavola1!D569</f>
        <v>2.6178457794926299E-3</v>
      </c>
      <c r="E569" s="14">
        <f>Tavola1!G569/Tavola1!D569</f>
        <v>2.2760904557990753E-3</v>
      </c>
      <c r="F569" s="30">
        <f>Tavola1!H569/Tavola1!D569</f>
        <v>3.4175532369355483E-4</v>
      </c>
      <c r="G569" s="14">
        <f>Tavola1!J569/Tavola1!D569</f>
        <v>6.8255373248076776E-2</v>
      </c>
      <c r="H569" s="14">
        <f>Tavola1!K569/Tavola1!D569</f>
        <v>0.90625993226409485</v>
      </c>
      <c r="I569" s="36">
        <f>Tavola1!L569/Tavola1!D569</f>
        <v>2.2866848708335753E-2</v>
      </c>
    </row>
    <row r="570" spans="1:9">
      <c r="A570" s="4">
        <v>44458</v>
      </c>
      <c r="B570" s="14">
        <f>Tavola1!D570/Tavola1!B570</f>
        <v>4.7921152625139851E-2</v>
      </c>
      <c r="C570" s="14">
        <f>Tavola1!D570/Tavola1!C570</f>
        <v>0.12532652145101644</v>
      </c>
      <c r="D570" s="14">
        <f>Tavola1!F570/Tavola1!D570</f>
        <v>2.5857510788176502E-3</v>
      </c>
      <c r="E570" s="14">
        <f>Tavola1!G570/Tavola1!D570</f>
        <v>2.2412116870490712E-3</v>
      </c>
      <c r="F570" s="30">
        <f>Tavola1!H570/Tavola1!D570</f>
        <v>3.4453939176857867E-4</v>
      </c>
      <c r="G570" s="14">
        <f>Tavola1!J570/Tavola1!D570</f>
        <v>6.9173958280032061E-2</v>
      </c>
      <c r="H570" s="14">
        <f>Tavola1!K570/Tavola1!D570</f>
        <v>0.90540858619454534</v>
      </c>
      <c r="I570" s="36">
        <f>Tavola1!L570/Tavola1!D570</f>
        <v>2.2831704446604921E-2</v>
      </c>
    </row>
    <row r="571" spans="1:9">
      <c r="A571" s="4">
        <v>44459</v>
      </c>
      <c r="B571" s="14">
        <f>Tavola1!D571/Tavola1!B571</f>
        <v>4.7907228736995988E-2</v>
      </c>
      <c r="C571" s="14">
        <f>Tavola1!D571/Tavola1!C571</f>
        <v>0.12529359787043678</v>
      </c>
      <c r="D571" s="14">
        <f>Tavola1!F571/Tavola1!D571</f>
        <v>2.5744145420368522E-3</v>
      </c>
      <c r="E571" s="14">
        <f>Tavola1!G571/Tavola1!D571</f>
        <v>2.2475047589210614E-3</v>
      </c>
      <c r="F571" s="30">
        <f>Tavola1!H571/Tavola1!D571</f>
        <v>3.2690978311579076E-4</v>
      </c>
      <c r="G571" s="14">
        <f>Tavola1!J571/Tavola1!D571</f>
        <v>6.9080123544655536E-2</v>
      </c>
      <c r="H571" s="14">
        <f>Tavola1!K571/Tavola1!D571</f>
        <v>0.90552988330001805</v>
      </c>
      <c r="I571" s="36">
        <f>Tavola1!L571/Tavola1!D571</f>
        <v>2.2815578613289565E-2</v>
      </c>
    </row>
    <row r="572" spans="1:9">
      <c r="A572" s="4">
        <v>44460</v>
      </c>
      <c r="B572" s="14">
        <f>Tavola1!D572/Tavola1!B572</f>
        <v>4.7848438005536183E-2</v>
      </c>
      <c r="C572" s="14">
        <f>Tavola1!D572/Tavola1!C572</f>
        <v>0.12509350617427809</v>
      </c>
      <c r="D572" s="14">
        <f>Tavola1!F572/Tavola1!D572</f>
        <v>2.5021162600161141E-3</v>
      </c>
      <c r="E572" s="14">
        <f>Tavola1!G572/Tavola1!D572</f>
        <v>2.196150956481535E-3</v>
      </c>
      <c r="F572" s="30">
        <f>Tavola1!H572/Tavola1!D572</f>
        <v>3.059653035345792E-4</v>
      </c>
      <c r="G572" s="14">
        <f>Tavola1!J572/Tavola1!D572</f>
        <v>6.698260417268681E-2</v>
      </c>
      <c r="H572" s="14">
        <f>Tavola1!K572/Tavola1!D572</f>
        <v>0.90765967139326398</v>
      </c>
      <c r="I572" s="36">
        <f>Tavola1!L572/Tavola1!D572</f>
        <v>2.2855608174033065E-2</v>
      </c>
    </row>
    <row r="573" spans="1:9">
      <c r="A573" s="4">
        <v>44461</v>
      </c>
      <c r="B573" s="14">
        <f>Tavola1!D573/Tavola1!B573</f>
        <v>4.7776134590949745E-2</v>
      </c>
      <c r="C573" s="14">
        <f>Tavola1!D573/Tavola1!C573</f>
        <v>0.12494316234530826</v>
      </c>
      <c r="D573" s="14">
        <f>Tavola1!F573/Tavola1!D573</f>
        <v>2.3628061718126729E-3</v>
      </c>
      <c r="E573" s="14">
        <f>Tavola1!G573/Tavola1!D573</f>
        <v>2.0504812180673197E-3</v>
      </c>
      <c r="F573" s="30">
        <f>Tavola1!H573/Tavola1!D573</f>
        <v>3.1232495374535331E-4</v>
      </c>
      <c r="G573" s="14">
        <f>Tavola1!J573/Tavola1!D573</f>
        <v>6.2930083343234938E-2</v>
      </c>
      <c r="H573" s="14">
        <f>Tavola1!K573/Tavola1!D573</f>
        <v>0.91182251795019775</v>
      </c>
      <c r="I573" s="36">
        <f>Tavola1!L573/Tavola1!D573</f>
        <v>2.2884592534754639E-2</v>
      </c>
    </row>
    <row r="574" spans="1:9">
      <c r="A574" s="4">
        <v>44462</v>
      </c>
      <c r="B574" s="14">
        <f>Tavola1!D574/Tavola1!B574</f>
        <v>4.7714839778723345E-2</v>
      </c>
      <c r="C574" s="14">
        <f>Tavola1!D574/Tavola1!C574</f>
        <v>0.12483846086185782</v>
      </c>
      <c r="D574" s="14">
        <f>Tavola1!F574/Tavola1!D574</f>
        <v>2.2221318916575208E-3</v>
      </c>
      <c r="E574" s="14">
        <f>Tavola1!G574/Tavola1!D574</f>
        <v>1.9443654052003305E-3</v>
      </c>
      <c r="F574" s="30">
        <f>Tavola1!H574/Tavola1!D574</f>
        <v>2.7776648645719011E-4</v>
      </c>
      <c r="G574" s="14">
        <f>Tavola1!J574/Tavola1!D574</f>
        <v>6.0160156091215805E-2</v>
      </c>
      <c r="H574" s="14">
        <f>Tavola1!K574/Tavola1!D574</f>
        <v>0.91473246344999526</v>
      </c>
      <c r="I574" s="36">
        <f>Tavola1!L574/Tavola1!D574</f>
        <v>2.2885248567131419E-2</v>
      </c>
    </row>
    <row r="575" spans="1:9">
      <c r="A575" s="4">
        <v>44463</v>
      </c>
      <c r="B575" s="14">
        <f>Tavola1!D575/Tavola1!B575</f>
        <v>4.7685754881453303E-2</v>
      </c>
      <c r="C575" s="14">
        <f>Tavola1!D575/Tavola1!C575</f>
        <v>0.12473322767201568</v>
      </c>
      <c r="D575" s="14">
        <f>Tavola1!F575/Tavola1!D575</f>
        <v>2.1070360800335502E-3</v>
      </c>
      <c r="E575" s="14">
        <f>Tavola1!G575/Tavola1!D575</f>
        <v>1.8364696492106224E-3</v>
      </c>
      <c r="F575" s="30">
        <f>Tavola1!H575/Tavola1!D575</f>
        <v>2.7056643082292781E-4</v>
      </c>
      <c r="G575" s="14">
        <f>Tavola1!J575/Tavola1!D575</f>
        <v>5.7309352128681393E-2</v>
      </c>
      <c r="H575" s="14">
        <f>Tavola1!K575/Tavola1!D575</f>
        <v>0.91769030966328002</v>
      </c>
      <c r="I575" s="36">
        <f>Tavola1!L575/Tavola1!D575</f>
        <v>2.2893302128004979E-2</v>
      </c>
    </row>
    <row r="576" spans="1:9">
      <c r="A576" s="4">
        <v>44464</v>
      </c>
      <c r="B576" s="14">
        <f>Tavola1!D576/Tavola1!B576</f>
        <v>4.7650090947142516E-2</v>
      </c>
      <c r="C576" s="14">
        <f>Tavola1!D576/Tavola1!C576</f>
        <v>0.12459362952477693</v>
      </c>
      <c r="D576" s="14">
        <f>Tavola1!F576/Tavola1!D576</f>
        <v>2.0533603512326915E-3</v>
      </c>
      <c r="E576" s="14">
        <f>Tavola1!G576/Tavola1!D576</f>
        <v>1.7933130699088146E-3</v>
      </c>
      <c r="F576" s="30">
        <f>Tavola1!H576/Tavola1!D576</f>
        <v>2.6004728132387708E-4</v>
      </c>
      <c r="G576" s="14">
        <f>Tavola1!J576/Tavola1!D576</f>
        <v>5.6261398176291791E-2</v>
      </c>
      <c r="H576" s="14">
        <f>Tavola1!K576/Tavola1!D576</f>
        <v>0.91878081729145555</v>
      </c>
      <c r="I576" s="36">
        <f>Tavola1!L576/Tavola1!D576</f>
        <v>2.2904424181019924E-2</v>
      </c>
    </row>
    <row r="577" spans="1:9">
      <c r="A577" s="4">
        <v>44465</v>
      </c>
      <c r="B577" s="14">
        <f>Tavola1!D577/Tavola1!B577</f>
        <v>4.7635433635028805E-2</v>
      </c>
      <c r="C577" s="14">
        <f>Tavola1!D577/Tavola1!C577</f>
        <v>0.12450898182723634</v>
      </c>
      <c r="D577" s="14">
        <f>Tavola1!F577/Tavola1!D577</f>
        <v>2.0470656477428319E-3</v>
      </c>
      <c r="E577" s="14">
        <f>Tavola1!G577/Tavola1!D577</f>
        <v>1.8008781810455886E-3</v>
      </c>
      <c r="F577" s="30">
        <f>Tavola1!H577/Tavola1!D577</f>
        <v>2.4618746669724338E-4</v>
      </c>
      <c r="G577" s="14">
        <f>Tavola1!J577/Tavola1!D577</f>
        <v>5.5294379506410994E-2</v>
      </c>
      <c r="H577" s="14">
        <f>Tavola1!K577/Tavola1!D577</f>
        <v>0.91977661016720513</v>
      </c>
      <c r="I577" s="36">
        <f>Tavola1!L577/Tavola1!D577</f>
        <v>2.2881944678641044E-2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663"/>
  <sheetViews>
    <sheetView workbookViewId="0">
      <pane ySplit="2" topLeftCell="A553" activePane="bottomLeft" state="frozen"/>
      <selection pane="bottomLeft" activeCell="E649" sqref="E649"/>
    </sheetView>
  </sheetViews>
  <sheetFormatPr defaultRowHeight="14.4" outlineLevelRow="2"/>
  <cols>
    <col min="1" max="1" width="12.6640625" bestFit="1" customWidth="1"/>
    <col min="2" max="12" width="10.6640625" customWidth="1"/>
    <col min="13" max="13" width="9.21875" customWidth="1"/>
  </cols>
  <sheetData>
    <row r="1" spans="1:16" ht="15.6">
      <c r="A1" s="38" t="s">
        <v>40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6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1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1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1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1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1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1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1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1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1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1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1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1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1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1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1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1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1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1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1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1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1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1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1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1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1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1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1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1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1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1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1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1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1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1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1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1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1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1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1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1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1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1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1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1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1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1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1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1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1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1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1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1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1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1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1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1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1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1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1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1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1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1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1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1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1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1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1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1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1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1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412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420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428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436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447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456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464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472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483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496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511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529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544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 hidden="1" outlineLevel="1">
      <c r="A642" s="16">
        <v>44452</v>
      </c>
      <c r="B642" s="34">
        <f>Tavola1!B564-Tavola1!B563</f>
        <v>12307</v>
      </c>
      <c r="C642" s="34">
        <f>Tavola1!C564-Tavola1!C563</f>
        <v>5619</v>
      </c>
      <c r="D642" s="34">
        <f>Tavola1!D564-Tavola1!D563</f>
        <v>618</v>
      </c>
      <c r="E642" s="34">
        <f>Tavola1!E564-Tavola1!E563</f>
        <v>-176</v>
      </c>
      <c r="F642" s="34">
        <f>Tavola1!F564-Tavola1!F563</f>
        <v>3</v>
      </c>
      <c r="G642" s="34">
        <f>Tavola1!G564-Tavola1!G563</f>
        <v>6</v>
      </c>
      <c r="H642" s="34">
        <f>Tavola1!H564-Tavola1!H563</f>
        <v>-3</v>
      </c>
      <c r="I642" s="34">
        <f>Tavola1!I564</f>
        <v>7</v>
      </c>
      <c r="J642" s="34">
        <f>Tavola1!J564-Tavola1!J563</f>
        <v>-179</v>
      </c>
      <c r="K642" s="34">
        <f>Tavola1!K564-Tavola1!K563</f>
        <v>786</v>
      </c>
      <c r="L642" s="34">
        <f>Tavola1!L564-Tavola1!L563</f>
        <v>8</v>
      </c>
      <c r="M642" s="2">
        <f t="shared" ref="M642" si="231">D642/B642</f>
        <v>5.0215324612009428E-2</v>
      </c>
      <c r="N642" s="2">
        <f t="shared" ref="N642" si="232">D642/C642</f>
        <v>0.10998398291510945</v>
      </c>
      <c r="P642" s="3"/>
    </row>
    <row r="643" spans="1:16" hidden="1" outlineLevel="1">
      <c r="A643" s="16">
        <v>44453</v>
      </c>
      <c r="B643" s="34">
        <f>Tavola1!B565-Tavola1!B564</f>
        <v>21800</v>
      </c>
      <c r="C643" s="34">
        <f>Tavola1!C565-Tavola1!C564</f>
        <v>8216</v>
      </c>
      <c r="D643" s="34">
        <f>Tavola1!D565-Tavola1!D564</f>
        <v>684</v>
      </c>
      <c r="E643" s="34">
        <f>Tavola1!E565-Tavola1!E564</f>
        <v>-510</v>
      </c>
      <c r="F643" s="34">
        <f>Tavola1!F565-Tavola1!F564</f>
        <v>-24</v>
      </c>
      <c r="G643" s="34">
        <f>Tavola1!G565-Tavola1!G564</f>
        <v>-20</v>
      </c>
      <c r="H643" s="34">
        <f>Tavola1!H565-Tavola1!H564</f>
        <v>-4</v>
      </c>
      <c r="I643" s="34">
        <f>Tavola1!I565</f>
        <v>5</v>
      </c>
      <c r="J643" s="34">
        <f>Tavola1!J565-Tavola1!J564</f>
        <v>-486</v>
      </c>
      <c r="K643" s="34">
        <f>Tavola1!K565-Tavola1!K564</f>
        <v>1170</v>
      </c>
      <c r="L643" s="34">
        <f>Tavola1!L565-Tavola1!L564</f>
        <v>24</v>
      </c>
      <c r="M643" s="2">
        <f t="shared" ref="M643:M649" si="233">D643/B643</f>
        <v>3.1376146788990825E-2</v>
      </c>
      <c r="N643" s="2">
        <f t="shared" ref="N643:N649" si="234">D643/C643</f>
        <v>8.3252190847127552E-2</v>
      </c>
      <c r="P643" s="3"/>
    </row>
    <row r="644" spans="1:16" hidden="1" outlineLevel="1">
      <c r="A644" s="16">
        <v>44454</v>
      </c>
      <c r="B644" s="34">
        <f>Tavola1!B566-Tavola1!B565</f>
        <v>19075</v>
      </c>
      <c r="C644" s="34">
        <f>Tavola1!C566-Tavola1!C565</f>
        <v>7534</v>
      </c>
      <c r="D644" s="34">
        <f>Tavola1!D566-Tavola1!D565</f>
        <v>471</v>
      </c>
      <c r="E644" s="34">
        <f>Tavola1!E566-Tavola1!E565</f>
        <v>-1888</v>
      </c>
      <c r="F644" s="34">
        <f>Tavola1!F566-Tavola1!F565</f>
        <v>-41</v>
      </c>
      <c r="G644" s="34">
        <f>Tavola1!G566-Tavola1!G565</f>
        <v>-40</v>
      </c>
      <c r="H644" s="34">
        <f>Tavola1!H566-Tavola1!H565</f>
        <v>-1</v>
      </c>
      <c r="I644" s="34">
        <f>Tavola1!I566</f>
        <v>8</v>
      </c>
      <c r="J644" s="34">
        <f>Tavola1!J566-Tavola1!J565</f>
        <v>-1847</v>
      </c>
      <c r="K644" s="34">
        <f>Tavola1!K566-Tavola1!K565</f>
        <v>2331</v>
      </c>
      <c r="L644" s="34">
        <f>Tavola1!L566-Tavola1!L565</f>
        <v>28</v>
      </c>
      <c r="M644" s="2">
        <f t="shared" si="233"/>
        <v>2.4692005242463958E-2</v>
      </c>
      <c r="N644" s="2">
        <f t="shared" si="234"/>
        <v>6.2516591452083881E-2</v>
      </c>
      <c r="P644" s="3"/>
    </row>
    <row r="645" spans="1:16" hidden="1" outlineLevel="1">
      <c r="A645" s="16">
        <v>44455</v>
      </c>
      <c r="B645" s="34">
        <f>Tavola1!B567-Tavola1!B566</f>
        <v>18682</v>
      </c>
      <c r="C645" s="34">
        <f>Tavola1!C567-Tavola1!C566</f>
        <v>7971</v>
      </c>
      <c r="D645" s="34">
        <f>Tavola1!D567-Tavola1!D566</f>
        <v>878</v>
      </c>
      <c r="E645" s="34">
        <f>Tavola1!E567-Tavola1!E566</f>
        <v>-896</v>
      </c>
      <c r="F645" s="34">
        <f>Tavola1!F567-Tavola1!F566</f>
        <v>-34</v>
      </c>
      <c r="G645" s="34">
        <f>Tavola1!G567-Tavola1!G566</f>
        <v>-35</v>
      </c>
      <c r="H645" s="34">
        <f>Tavola1!H567-Tavola1!H566</f>
        <v>1</v>
      </c>
      <c r="I645" s="34">
        <f>Tavola1!I567</f>
        <v>10</v>
      </c>
      <c r="J645" s="34">
        <f>Tavola1!J567-Tavola1!J566</f>
        <v>-862</v>
      </c>
      <c r="K645" s="34">
        <f>Tavola1!K567-Tavola1!K566</f>
        <v>1754</v>
      </c>
      <c r="L645" s="34">
        <f>Tavola1!L567-Tavola1!L566</f>
        <v>20</v>
      </c>
      <c r="M645" s="2">
        <f t="shared" si="233"/>
        <v>4.6997109517182313E-2</v>
      </c>
      <c r="N645" s="2">
        <f t="shared" si="234"/>
        <v>0.11014929118052942</v>
      </c>
      <c r="P645" s="3"/>
    </row>
    <row r="646" spans="1:16" hidden="1" outlineLevel="1">
      <c r="A646" s="16">
        <v>44456</v>
      </c>
      <c r="B646" s="34">
        <f>Tavola1!B568-Tavola1!B567</f>
        <v>18758</v>
      </c>
      <c r="C646" s="34">
        <f>Tavola1!C568-Tavola1!C567</f>
        <v>6380</v>
      </c>
      <c r="D646" s="34">
        <f>Tavola1!D568-Tavola1!D567</f>
        <v>602</v>
      </c>
      <c r="E646" s="34">
        <f>Tavola1!E568-Tavola1!E567</f>
        <v>-943</v>
      </c>
      <c r="F646" s="34">
        <f>Tavola1!F568-Tavola1!F567</f>
        <v>-1</v>
      </c>
      <c r="G646" s="34">
        <f>Tavola1!G568-Tavola1!G567</f>
        <v>-1</v>
      </c>
      <c r="H646" s="34">
        <f>Tavola1!H568-Tavola1!H567</f>
        <v>0</v>
      </c>
      <c r="I646" s="34">
        <f>Tavola1!I568</f>
        <v>6</v>
      </c>
      <c r="J646" s="34">
        <f>Tavola1!J568-Tavola1!J567</f>
        <v>-942</v>
      </c>
      <c r="K646" s="34">
        <f>Tavola1!K568-Tavola1!K567</f>
        <v>1529</v>
      </c>
      <c r="L646" s="34">
        <f>Tavola1!L568-Tavola1!L567</f>
        <v>16</v>
      </c>
      <c r="M646" s="2">
        <f t="shared" si="233"/>
        <v>3.2092973664569785E-2</v>
      </c>
      <c r="N646" s="2">
        <f t="shared" si="234"/>
        <v>9.435736677115987E-2</v>
      </c>
      <c r="P646" s="3"/>
    </row>
    <row r="647" spans="1:16" hidden="1" outlineLevel="1">
      <c r="A647" s="16">
        <v>44457</v>
      </c>
      <c r="B647" s="34">
        <f>Tavola1!B569-Tavola1!B568</f>
        <v>18040</v>
      </c>
      <c r="C647" s="34">
        <f>Tavola1!C569-Tavola1!C568</f>
        <v>6607</v>
      </c>
      <c r="D647" s="34">
        <f>Tavola1!D569-Tavola1!D568</f>
        <v>643</v>
      </c>
      <c r="E647" s="34">
        <f>Tavola1!E569-Tavola1!E568</f>
        <v>-1039</v>
      </c>
      <c r="F647" s="34">
        <f>Tavola1!F569-Tavola1!F568</f>
        <v>-29</v>
      </c>
      <c r="G647" s="34">
        <f>Tavola1!G569-Tavola1!G568</f>
        <v>-30</v>
      </c>
      <c r="H647" s="34">
        <f>Tavola1!H569-Tavola1!H568</f>
        <v>1</v>
      </c>
      <c r="I647" s="34">
        <f>Tavola1!I569</f>
        <v>7</v>
      </c>
      <c r="J647" s="34">
        <f>Tavola1!J569-Tavola1!J568</f>
        <v>-1010</v>
      </c>
      <c r="K647" s="34">
        <f>Tavola1!K569-Tavola1!K568</f>
        <v>1664</v>
      </c>
      <c r="L647" s="34">
        <f>Tavola1!L569-Tavola1!L568</f>
        <v>18</v>
      </c>
      <c r="M647" s="2">
        <f t="shared" si="233"/>
        <v>3.5643015521064303E-2</v>
      </c>
      <c r="N647" s="2">
        <f t="shared" si="234"/>
        <v>9.732102315725745E-2</v>
      </c>
      <c r="P647" s="3"/>
    </row>
    <row r="648" spans="1:16" hidden="1" outlineLevel="1">
      <c r="A648" s="16">
        <v>44458</v>
      </c>
      <c r="B648" s="34">
        <f>Tavola1!B570-Tavola1!B569</f>
        <v>14076</v>
      </c>
      <c r="C648" s="34">
        <f>Tavola1!C570-Tavola1!C569</f>
        <v>4876</v>
      </c>
      <c r="D648" s="34">
        <f>Tavola1!D570-Tavola1!D569</f>
        <v>538</v>
      </c>
      <c r="E648" s="34">
        <f>Tavola1!E570-Tavola1!E569</f>
        <v>298</v>
      </c>
      <c r="F648" s="34">
        <f>Tavola1!F570-Tavola1!F569</f>
        <v>-8</v>
      </c>
      <c r="G648" s="34">
        <f>Tavola1!G570-Tavola1!G569</f>
        <v>-9</v>
      </c>
      <c r="H648" s="34">
        <f>Tavola1!H570-Tavola1!H569</f>
        <v>1</v>
      </c>
      <c r="I648" s="34">
        <f>Tavola1!I570</f>
        <v>7</v>
      </c>
      <c r="J648" s="34">
        <f>Tavola1!J570-Tavola1!J569</f>
        <v>306</v>
      </c>
      <c r="K648" s="34">
        <f>Tavola1!K570-Tavola1!K569</f>
        <v>238</v>
      </c>
      <c r="L648" s="34">
        <f>Tavola1!L570-Tavola1!L569</f>
        <v>2</v>
      </c>
      <c r="M648" s="2">
        <f t="shared" si="233"/>
        <v>3.8221085535663543E-2</v>
      </c>
      <c r="N648" s="2">
        <f t="shared" si="234"/>
        <v>0.1103363412633306</v>
      </c>
      <c r="P648" s="3"/>
    </row>
    <row r="649" spans="1:16" collapsed="1">
      <c r="A649" t="s">
        <v>557</v>
      </c>
      <c r="B649" s="3">
        <f>SUM(B642:B648)</f>
        <v>122738</v>
      </c>
      <c r="C649" s="3">
        <f>SUM(C642:C648)</f>
        <v>47203</v>
      </c>
      <c r="D649" s="3">
        <f t="shared" ref="D649:L649" si="235">SUM(D642:D648)</f>
        <v>4434</v>
      </c>
      <c r="E649" s="3">
        <f t="shared" si="235"/>
        <v>-5154</v>
      </c>
      <c r="F649" s="3">
        <f t="shared" si="235"/>
        <v>-134</v>
      </c>
      <c r="G649" s="3">
        <f t="shared" si="235"/>
        <v>-129</v>
      </c>
      <c r="H649" s="3">
        <f t="shared" si="235"/>
        <v>-5</v>
      </c>
      <c r="I649" s="3">
        <f t="shared" si="235"/>
        <v>50</v>
      </c>
      <c r="J649" s="3">
        <f t="shared" si="235"/>
        <v>-5020</v>
      </c>
      <c r="K649" s="3">
        <f t="shared" si="235"/>
        <v>9472</v>
      </c>
      <c r="L649" s="3">
        <f t="shared" si="235"/>
        <v>116</v>
      </c>
      <c r="M649" s="2">
        <f t="shared" si="233"/>
        <v>3.6125731232381171E-2</v>
      </c>
      <c r="N649" s="2">
        <f t="shared" si="234"/>
        <v>9.3934707539775009E-2</v>
      </c>
      <c r="P649" s="3"/>
    </row>
    <row r="650" spans="1:16" hidden="1" outlineLevel="2">
      <c r="A650" s="16">
        <v>44459</v>
      </c>
      <c r="B650" s="34">
        <f>Tavola1!B571-Tavola1!B570</f>
        <v>12507</v>
      </c>
      <c r="C650" s="34">
        <f>Tavola1!C571-Tavola1!C570</f>
        <v>4717</v>
      </c>
      <c r="D650" s="34">
        <f>Tavola1!D571-Tavola1!D570</f>
        <v>514</v>
      </c>
      <c r="E650" s="34">
        <f>Tavola1!E571-Tavola1!E570</f>
        <v>6</v>
      </c>
      <c r="F650" s="34">
        <f>Tavola1!F571-Tavola1!F570</f>
        <v>-2</v>
      </c>
      <c r="G650" s="34">
        <f>Tavola1!G571-Tavola1!G570</f>
        <v>3</v>
      </c>
      <c r="H650" s="34">
        <f>Tavola1!H571-Tavola1!H570</f>
        <v>-5</v>
      </c>
      <c r="I650" s="34">
        <f>Tavola1!I571</f>
        <v>2</v>
      </c>
      <c r="J650" s="34">
        <f>Tavola1!J571-Tavola1!J570</f>
        <v>8</v>
      </c>
      <c r="K650" s="34">
        <f>Tavola1!K571-Tavola1!K570</f>
        <v>501</v>
      </c>
      <c r="L650" s="34">
        <f>Tavola1!L571-Tavola1!L570</f>
        <v>7</v>
      </c>
      <c r="M650" s="2">
        <f t="shared" ref="M650" si="236">D650/B650</f>
        <v>4.109698568801471E-2</v>
      </c>
      <c r="N650" s="2">
        <f t="shared" ref="N650" si="237">D650/C650</f>
        <v>0.10896756412974348</v>
      </c>
      <c r="P650" s="3"/>
    </row>
    <row r="651" spans="1:16" hidden="1" outlineLevel="1">
      <c r="A651" s="16">
        <v>44460</v>
      </c>
      <c r="B651" s="34">
        <f>Tavola1!B572-Tavola1!B571</f>
        <v>17814</v>
      </c>
      <c r="C651" s="34">
        <f>Tavola1!C572-Tavola1!C571</f>
        <v>7682</v>
      </c>
      <c r="D651" s="34">
        <f>Tavola1!D572-Tavola1!D571</f>
        <v>492</v>
      </c>
      <c r="E651" s="34">
        <f>Tavola1!E572-Tavola1!E571</f>
        <v>-603</v>
      </c>
      <c r="F651" s="34">
        <f>Tavola1!F572-Tavola1!F571</f>
        <v>-20</v>
      </c>
      <c r="G651" s="34">
        <f>Tavola1!G572-Tavola1!G571</f>
        <v>-14</v>
      </c>
      <c r="H651" s="34">
        <f>Tavola1!H572-Tavola1!H571</f>
        <v>-6</v>
      </c>
      <c r="I651" s="34">
        <f>Tavola1!I572</f>
        <v>4</v>
      </c>
      <c r="J651" s="34">
        <f>Tavola1!J572-Tavola1!J571</f>
        <v>-583</v>
      </c>
      <c r="K651" s="34">
        <f>Tavola1!K572-Tavola1!K571</f>
        <v>1072</v>
      </c>
      <c r="L651" s="34">
        <f>Tavola1!L572-Tavola1!L571</f>
        <v>23</v>
      </c>
      <c r="M651" s="2">
        <f t="shared" ref="M651:M657" si="238">D651/B651</f>
        <v>2.7618726844055239E-2</v>
      </c>
      <c r="N651" s="2">
        <f t="shared" ref="N651:N657" si="239">D651/C651</f>
        <v>6.4045821400676911E-2</v>
      </c>
      <c r="P651" s="3"/>
    </row>
    <row r="652" spans="1:16" hidden="1" outlineLevel="1">
      <c r="A652" s="16">
        <v>44461</v>
      </c>
      <c r="B652" s="34">
        <f>Tavola1!B573-Tavola1!B572</f>
        <v>17969</v>
      </c>
      <c r="C652" s="34">
        <f>Tavola1!C573-Tavola1!C572</f>
        <v>6143</v>
      </c>
      <c r="D652" s="34">
        <f>Tavola1!D573-Tavola1!D572</f>
        <v>414</v>
      </c>
      <c r="E652" s="34">
        <f>Tavola1!E573-Tavola1!E572</f>
        <v>-1206</v>
      </c>
      <c r="F652" s="34">
        <f>Tavola1!F573-Tavola1!F572</f>
        <v>-40</v>
      </c>
      <c r="G652" s="34">
        <f>Tavola1!G573-Tavola1!G572</f>
        <v>-42</v>
      </c>
      <c r="H652" s="34">
        <f>Tavola1!H573-Tavola1!H572</f>
        <v>2</v>
      </c>
      <c r="I652" s="34">
        <f>Tavola1!I573</f>
        <v>11</v>
      </c>
      <c r="J652" s="34">
        <f>Tavola1!J573-Tavola1!J572</f>
        <v>-1166</v>
      </c>
      <c r="K652" s="34">
        <f>Tavola1!K573-Tavola1!K572</f>
        <v>1602</v>
      </c>
      <c r="L652" s="34">
        <f>Tavola1!L573-Tavola1!L572</f>
        <v>18</v>
      </c>
      <c r="M652" s="2">
        <f t="shared" si="238"/>
        <v>2.3039679447938114E-2</v>
      </c>
      <c r="N652" s="2">
        <f t="shared" si="239"/>
        <v>6.7393781539964184E-2</v>
      </c>
      <c r="P652" s="3"/>
    </row>
    <row r="653" spans="1:16" hidden="1" outlineLevel="1">
      <c r="A653" s="16">
        <v>44462</v>
      </c>
      <c r="B653" s="34">
        <f>Tavola1!B574-Tavola1!B573</f>
        <v>21480</v>
      </c>
      <c r="C653" s="34">
        <f>Tavola1!C574-Tavola1!C573</f>
        <v>7160</v>
      </c>
      <c r="D653" s="34">
        <f>Tavola1!D574-Tavola1!D573</f>
        <v>647</v>
      </c>
      <c r="E653" s="34">
        <f>Tavola1!E574-Tavola1!E573</f>
        <v>-817</v>
      </c>
      <c r="F653" s="34">
        <f>Tavola1!F574-Tavola1!F573</f>
        <v>-40</v>
      </c>
      <c r="G653" s="34">
        <f>Tavola1!G574-Tavola1!G573</f>
        <v>-30</v>
      </c>
      <c r="H653" s="34">
        <f>Tavola1!H574-Tavola1!H573</f>
        <v>-10</v>
      </c>
      <c r="I653" s="34">
        <f>Tavola1!I574</f>
        <v>2</v>
      </c>
      <c r="J653" s="34">
        <f>Tavola1!J574-Tavola1!J573</f>
        <v>-777</v>
      </c>
      <c r="K653" s="34">
        <f>Tavola1!K574-Tavola1!K573</f>
        <v>1449</v>
      </c>
      <c r="L653" s="34">
        <f>Tavola1!L574-Tavola1!L573</f>
        <v>15</v>
      </c>
      <c r="M653" s="2">
        <f t="shared" si="238"/>
        <v>3.0121042830540037E-2</v>
      </c>
      <c r="N653" s="2">
        <f t="shared" si="239"/>
        <v>9.0363128491620107E-2</v>
      </c>
      <c r="P653" s="3"/>
    </row>
    <row r="654" spans="1:16" hidden="1" outlineLevel="1">
      <c r="A654" s="16">
        <v>44463</v>
      </c>
      <c r="B654" s="34">
        <f>Tavola1!B575-Tavola1!B574</f>
        <v>13504</v>
      </c>
      <c r="C654" s="34">
        <f>Tavola1!C575-Tavola1!C574</f>
        <v>5715</v>
      </c>
      <c r="D654" s="34">
        <f>Tavola1!D575-Tavola1!D574</f>
        <v>464</v>
      </c>
      <c r="E654" s="34">
        <f>Tavola1!E575-Tavola1!E574</f>
        <v>-848</v>
      </c>
      <c r="F654" s="34">
        <f>Tavola1!F575-Tavola1!F574</f>
        <v>-33</v>
      </c>
      <c r="G654" s="34">
        <f>Tavola1!G575-Tavola1!G574</f>
        <v>-31</v>
      </c>
      <c r="H654" s="34">
        <f>Tavola1!H575-Tavola1!H574</f>
        <v>-2</v>
      </c>
      <c r="I654" s="34">
        <f>Tavola1!I575</f>
        <v>6</v>
      </c>
      <c r="J654" s="34">
        <f>Tavola1!J575-Tavola1!J574</f>
        <v>-815</v>
      </c>
      <c r="K654" s="34">
        <f>Tavola1!K575-Tavola1!K574</f>
        <v>1299</v>
      </c>
      <c r="L654" s="34">
        <f>Tavola1!L575-Tavola1!L574</f>
        <v>13</v>
      </c>
      <c r="M654" s="2">
        <f t="shared" si="238"/>
        <v>3.4360189573459717E-2</v>
      </c>
      <c r="N654" s="2">
        <f t="shared" si="239"/>
        <v>8.118985126859142E-2</v>
      </c>
      <c r="P654" s="3"/>
    </row>
    <row r="655" spans="1:16" hidden="1" outlineLevel="1">
      <c r="A655" s="16">
        <v>44464</v>
      </c>
      <c r="B655" s="34">
        <f>Tavola1!B576-Tavola1!B575</f>
        <v>13539</v>
      </c>
      <c r="C655" s="34">
        <f>Tavola1!C576-Tavola1!C575</f>
        <v>6059</v>
      </c>
      <c r="D655" s="34">
        <f>Tavola1!D576-Tavola1!D575</f>
        <v>424</v>
      </c>
      <c r="E655" s="34">
        <f>Tavola1!E576-Tavola1!E575</f>
        <v>-301</v>
      </c>
      <c r="F655" s="34">
        <f>Tavola1!F576-Tavola1!F575</f>
        <v>-15</v>
      </c>
      <c r="G655" s="34">
        <f>Tavola1!G576-Tavola1!G575</f>
        <v>-12</v>
      </c>
      <c r="H655" s="34">
        <f>Tavola1!H576-Tavola1!H575</f>
        <v>-3</v>
      </c>
      <c r="I655" s="34">
        <f>Tavola1!I576</f>
        <v>1</v>
      </c>
      <c r="J655" s="34">
        <f>Tavola1!J576-Tavola1!J575</f>
        <v>-286</v>
      </c>
      <c r="K655" s="34">
        <f>Tavola1!K576-Tavola1!K575</f>
        <v>712</v>
      </c>
      <c r="L655" s="34">
        <f>Tavola1!L576-Tavola1!L575</f>
        <v>13</v>
      </c>
      <c r="M655" s="2">
        <f t="shared" si="238"/>
        <v>3.1316936258217E-2</v>
      </c>
      <c r="N655" s="2">
        <f t="shared" si="239"/>
        <v>6.9978544314243274E-2</v>
      </c>
      <c r="P655" s="3"/>
    </row>
    <row r="656" spans="1:16" hidden="1" outlineLevel="1">
      <c r="A656" s="16">
        <v>44465</v>
      </c>
      <c r="B656" s="34">
        <f>Tavola1!B577-Tavola1!B576</f>
        <v>10771</v>
      </c>
      <c r="C656" s="34">
        <f>Tavola1!C577-Tavola1!C576</f>
        <v>5005</v>
      </c>
      <c r="D656" s="34">
        <f>Tavola1!D577-Tavola1!D576</f>
        <v>422</v>
      </c>
      <c r="E656" s="34">
        <f>Tavola1!E577-Tavola1!E576</f>
        <v>-264</v>
      </c>
      <c r="F656" s="34">
        <f>Tavola1!F577-Tavola1!F576</f>
        <v>-1</v>
      </c>
      <c r="G656" s="34">
        <f>Tavola1!G577-Tavola1!G576</f>
        <v>3</v>
      </c>
      <c r="H656" s="34">
        <f>Tavola1!H577-Tavola1!H576</f>
        <v>-4</v>
      </c>
      <c r="I656" s="34">
        <f>Tavola1!I577</f>
        <v>0</v>
      </c>
      <c r="J656" s="34">
        <f>Tavola1!J577-Tavola1!J576</f>
        <v>-263</v>
      </c>
      <c r="K656" s="34">
        <f>Tavola1!K577-Tavola1!K576</f>
        <v>683</v>
      </c>
      <c r="L656" s="34">
        <f>Tavola1!L577-Tavola1!L576</f>
        <v>3</v>
      </c>
      <c r="M656" s="2">
        <f t="shared" si="238"/>
        <v>3.9179277690093772E-2</v>
      </c>
      <c r="N656" s="2">
        <f t="shared" si="239"/>
        <v>8.4315684315684314E-2</v>
      </c>
      <c r="P656" s="3"/>
    </row>
    <row r="657" spans="1:16" collapsed="1">
      <c r="A657" t="s">
        <v>570</v>
      </c>
      <c r="B657" s="3">
        <f>SUM(B650:B656)</f>
        <v>107584</v>
      </c>
      <c r="C657" s="3">
        <f>SUM(C650:C656)</f>
        <v>42481</v>
      </c>
      <c r="D657" s="3">
        <f t="shared" ref="D657:L657" si="240">SUM(D650:D656)</f>
        <v>3377</v>
      </c>
      <c r="E657" s="3">
        <f t="shared" si="240"/>
        <v>-4033</v>
      </c>
      <c r="F657" s="3">
        <f t="shared" si="240"/>
        <v>-151</v>
      </c>
      <c r="G657" s="3">
        <f t="shared" si="240"/>
        <v>-123</v>
      </c>
      <c r="H657" s="3">
        <f t="shared" si="240"/>
        <v>-28</v>
      </c>
      <c r="I657" s="3">
        <f t="shared" si="240"/>
        <v>26</v>
      </c>
      <c r="J657" s="3">
        <f t="shared" si="240"/>
        <v>-3882</v>
      </c>
      <c r="K657" s="3">
        <f t="shared" si="240"/>
        <v>7318</v>
      </c>
      <c r="L657" s="3">
        <f t="shared" si="240"/>
        <v>92</v>
      </c>
      <c r="M657" s="2">
        <f t="shared" si="238"/>
        <v>3.1389425936942293E-2</v>
      </c>
      <c r="N657" s="2">
        <f t="shared" si="239"/>
        <v>7.9494362185447615E-2</v>
      </c>
      <c r="P657" s="3"/>
    </row>
    <row r="658" spans="1:16">
      <c r="A658" s="16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2"/>
      <c r="N658" s="2"/>
      <c r="P658" s="3"/>
    </row>
    <row r="659" spans="1:16">
      <c r="A659" s="16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2"/>
      <c r="N659" s="2"/>
      <c r="P659" s="3"/>
    </row>
    <row r="660" spans="1:16">
      <c r="A660" s="16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2"/>
      <c r="N660" s="2"/>
      <c r="P660" s="3"/>
    </row>
    <row r="661" spans="1:16">
      <c r="A661" s="16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2"/>
      <c r="N661" s="2"/>
      <c r="P661" s="3"/>
    </row>
    <row r="662" spans="1:16" hidden="1" outlineLevel="1">
      <c r="A662" s="16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2"/>
      <c r="N662" s="2"/>
    </row>
    <row r="663" spans="1:16" collapsed="1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577"/>
  <sheetViews>
    <sheetView workbookViewId="0">
      <pane xSplit="1" ySplit="1" topLeftCell="B559" activePane="bottomRight" state="frozen"/>
      <selection activeCell="A569" sqref="A569:BJ576"/>
      <selection pane="topRight" activeCell="A569" sqref="A569:BJ576"/>
      <selection pane="bottomLeft" activeCell="A569" sqref="A569:BJ576"/>
      <selection pane="bottomRight" activeCell="A569" sqref="A569:BJ576"/>
    </sheetView>
  </sheetViews>
  <sheetFormatPr defaultRowHeight="14.4" outlineLevelRow="1"/>
  <cols>
    <col min="1" max="1" width="10.6640625" bestFit="1" customWidth="1"/>
  </cols>
  <sheetData>
    <row r="1" spans="1:62" ht="69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1.6770082173402651E-4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  <row r="563" spans="1:62" ht="15.6" customHeight="1">
      <c r="A563" s="4">
        <v>44452</v>
      </c>
      <c r="B563">
        <f>Foglio1!S334</f>
        <v>6006805</v>
      </c>
      <c r="C563">
        <f>Foglio1!T334</f>
        <v>2297466</v>
      </c>
      <c r="E563">
        <f>Foglio1!R334</f>
        <v>289329</v>
      </c>
      <c r="G563">
        <f>Foglio1!K334</f>
        <v>26014</v>
      </c>
      <c r="H563" s="5">
        <f>Foglio1!I334</f>
        <v>895</v>
      </c>
      <c r="I563" s="5">
        <f>Foglio1!G334</f>
        <v>792</v>
      </c>
      <c r="J563" s="5">
        <f>Foglio1!H334</f>
        <v>103</v>
      </c>
      <c r="K563" s="5">
        <f>Foglio1!V334</f>
        <v>7</v>
      </c>
      <c r="M563" s="5">
        <f>Foglio1!J334</f>
        <v>25119</v>
      </c>
      <c r="N563" s="5">
        <f>Foglio1!N334</f>
        <v>256730</v>
      </c>
      <c r="O563" s="5">
        <f>Foglio1!O334</f>
        <v>6585</v>
      </c>
      <c r="Q563">
        <f t="shared" ref="Q563:Q569" si="2198">H563+L563</f>
        <v>895</v>
      </c>
      <c r="R563">
        <f t="shared" ref="R563:R569" si="2199">Q563+N563+O563</f>
        <v>264210</v>
      </c>
      <c r="Z563">
        <f t="shared" ref="Z563:Z569" si="2200">N563</f>
        <v>256730</v>
      </c>
      <c r="AA563">
        <f t="shared" ref="AA563:AA569" si="2201">M563</f>
        <v>25119</v>
      </c>
      <c r="AB563">
        <f t="shared" ref="AB563:AB569" si="2202">H563</f>
        <v>895</v>
      </c>
      <c r="AC563">
        <f t="shared" ref="AC563:AC569" si="2203">O563</f>
        <v>6585</v>
      </c>
      <c r="AE563" s="3">
        <f t="shared" ref="AE563:AE569" si="2204">B563-B562</f>
        <v>12307</v>
      </c>
      <c r="AF563" s="3">
        <f t="shared" ref="AF563:AF569" si="2205">E563-E562</f>
        <v>618</v>
      </c>
      <c r="AG563" s="3">
        <f t="shared" ref="AG563:AG569" si="2206">G563-G562</f>
        <v>-176</v>
      </c>
      <c r="AH563" s="3">
        <f t="shared" ref="AH563:AH569" si="2207">H563-H562</f>
        <v>3</v>
      </c>
      <c r="AI563" s="3">
        <f t="shared" ref="AI563:AI569" si="2208">J563-J562</f>
        <v>-3</v>
      </c>
      <c r="AJ563" s="3">
        <f t="shared" ref="AJ563:AJ569" si="2209">M563-M562</f>
        <v>-179</v>
      </c>
      <c r="AK563" s="3">
        <f t="shared" ref="AK563:AK569" si="2210">N563-N562</f>
        <v>786</v>
      </c>
      <c r="AL563" s="3">
        <f t="shared" ref="AL563:AL569" si="2211">O563-O562</f>
        <v>8</v>
      </c>
      <c r="AM563" s="3"/>
      <c r="AN563" s="3">
        <f t="shared" ref="AN563:AN569" si="2212">AE563-AF563</f>
        <v>11689</v>
      </c>
      <c r="AO563" s="3">
        <f t="shared" ref="AO563:AO569" si="2213">AF563</f>
        <v>618</v>
      </c>
      <c r="AQ563" s="6">
        <f t="shared" ref="AQ563:AQ569" si="2214">(B563-B562)/B562</f>
        <v>2.0530493128865838E-3</v>
      </c>
      <c r="AR563" s="6">
        <f t="shared" ref="AR563:AR569" si="2215">(E563-E562)/E562</f>
        <v>2.1405488533516215E-3</v>
      </c>
      <c r="AS563" s="6">
        <f t="shared" ref="AS563:AS569" si="2216">(G563-G562)/G562</f>
        <v>-6.7201221840397099E-3</v>
      </c>
      <c r="AT563" s="6">
        <f t="shared" ref="AT563:AT569" si="2217">(H563-H562)/H562</f>
        <v>3.3632286995515697E-3</v>
      </c>
      <c r="AU563" s="6">
        <f t="shared" ref="AU563:AU569" si="2218">(J563-J562)/J562</f>
        <v>-2.8301886792452831E-2</v>
      </c>
      <c r="AV563" s="6">
        <f t="shared" ref="AV563:AV569" si="2219">(M563-M562)/M562</f>
        <v>-7.0756581547948456E-3</v>
      </c>
      <c r="AW563" s="6">
        <f t="shared" ref="AW563:AW569" si="2220">(N563-N562)/N562</f>
        <v>3.070984277810771E-3</v>
      </c>
      <c r="AX563" s="6">
        <f t="shared" ref="AX563:AX569" si="2221">(O563-O562)/O562</f>
        <v>1.2163600425726016E-3</v>
      </c>
      <c r="AZ563" s="2">
        <f t="shared" ref="AZ563:AZ569" si="2222">E563/B563</f>
        <v>4.8166870740768176E-2</v>
      </c>
      <c r="BA563" s="17">
        <f t="shared" ref="BA563:BA569" si="2223">AF563/AE563</f>
        <v>5.0215324612009428E-2</v>
      </c>
      <c r="BB563" s="2">
        <f t="shared" ref="BB563:BB569" si="2224">H563/E563</f>
        <v>3.0933643015390784E-3</v>
      </c>
      <c r="BC563" s="2">
        <f t="shared" ref="BC563:BC569" si="2225">(H563-J563)/E563</f>
        <v>2.7373681863898883E-3</v>
      </c>
      <c r="BD563" s="2">
        <f t="shared" ref="BD563:BD569" si="2226">J563/E563</f>
        <v>3.5599611514919001E-4</v>
      </c>
      <c r="BE563" s="2">
        <f t="shared" ref="BE563:BE569" si="2227">M563/E563</f>
        <v>8.6818120547888386E-2</v>
      </c>
      <c r="BF563" s="2">
        <f t="shared" ref="BF563:BF569" si="2228">N563/E563</f>
        <v>0.88732895769176268</v>
      </c>
      <c r="BG563" s="2">
        <f t="shared" ref="BG563:BG569" si="2229">O563/E563</f>
        <v>2.2759557458809868E-2</v>
      </c>
      <c r="BH563" s="2">
        <f t="shared" ref="BH563:BH569" si="2230">I563/G563</f>
        <v>3.0445144921965095E-2</v>
      </c>
      <c r="BI563" s="2">
        <f t="shared" ref="BI563:BI569" si="2231">J563/G563</f>
        <v>3.95940647343738E-3</v>
      </c>
      <c r="BJ563" s="2">
        <f t="shared" ref="BJ563:BJ569" si="2232">M563/G563</f>
        <v>0.96559544860459756</v>
      </c>
    </row>
    <row r="564" spans="1:62" ht="15.6" customHeight="1">
      <c r="A564" s="4">
        <v>44453</v>
      </c>
      <c r="B564">
        <f>Foglio1!S335</f>
        <v>6028605</v>
      </c>
      <c r="C564">
        <f>Foglio1!T335</f>
        <v>2305682</v>
      </c>
      <c r="E564">
        <f>Foglio1!R335</f>
        <v>290013</v>
      </c>
      <c r="G564">
        <f>Foglio1!K335</f>
        <v>25504</v>
      </c>
      <c r="H564" s="5">
        <f>Foglio1!I335</f>
        <v>871</v>
      </c>
      <c r="I564" s="5">
        <f>Foglio1!G335</f>
        <v>772</v>
      </c>
      <c r="J564" s="5">
        <f>Foglio1!H335</f>
        <v>99</v>
      </c>
      <c r="K564" s="5">
        <f>Foglio1!V335</f>
        <v>5</v>
      </c>
      <c r="M564" s="5">
        <f>Foglio1!J335</f>
        <v>24633</v>
      </c>
      <c r="N564" s="5">
        <f>Foglio1!N335</f>
        <v>257900</v>
      </c>
      <c r="O564" s="5">
        <f>Foglio1!O335</f>
        <v>6609</v>
      </c>
      <c r="Q564">
        <f t="shared" si="2198"/>
        <v>871</v>
      </c>
      <c r="R564">
        <f t="shared" si="2199"/>
        <v>265380</v>
      </c>
      <c r="Z564">
        <f t="shared" si="2200"/>
        <v>257900</v>
      </c>
      <c r="AA564">
        <f t="shared" si="2201"/>
        <v>24633</v>
      </c>
      <c r="AB564">
        <f t="shared" si="2202"/>
        <v>871</v>
      </c>
      <c r="AC564">
        <f t="shared" si="2203"/>
        <v>6609</v>
      </c>
      <c r="AE564" s="3">
        <f t="shared" si="2204"/>
        <v>21800</v>
      </c>
      <c r="AF564" s="3">
        <f t="shared" si="2205"/>
        <v>684</v>
      </c>
      <c r="AG564" s="3">
        <f t="shared" si="2206"/>
        <v>-510</v>
      </c>
      <c r="AH564" s="3">
        <f t="shared" si="2207"/>
        <v>-24</v>
      </c>
      <c r="AI564" s="3">
        <f t="shared" si="2208"/>
        <v>-4</v>
      </c>
      <c r="AJ564" s="3">
        <f t="shared" si="2209"/>
        <v>-486</v>
      </c>
      <c r="AK564" s="3">
        <f t="shared" si="2210"/>
        <v>1170</v>
      </c>
      <c r="AL564" s="3">
        <f t="shared" si="2211"/>
        <v>24</v>
      </c>
      <c r="AM564" s="3"/>
      <c r="AN564" s="3">
        <f t="shared" si="2212"/>
        <v>21116</v>
      </c>
      <c r="AO564" s="3">
        <f t="shared" si="2213"/>
        <v>684</v>
      </c>
      <c r="AQ564" s="6">
        <f t="shared" si="2214"/>
        <v>3.6292171961633513E-3</v>
      </c>
      <c r="AR564" s="6">
        <f t="shared" si="2215"/>
        <v>2.3640907064276309E-3</v>
      </c>
      <c r="AS564" s="6">
        <f t="shared" si="2216"/>
        <v>-1.9604828169447221E-2</v>
      </c>
      <c r="AT564" s="6">
        <f t="shared" si="2217"/>
        <v>-2.6815642458100558E-2</v>
      </c>
      <c r="AU564" s="6">
        <f t="shared" si="2218"/>
        <v>-3.8834951456310676E-2</v>
      </c>
      <c r="AV564" s="6">
        <f t="shared" si="2219"/>
        <v>-1.9347903977069151E-2</v>
      </c>
      <c r="AW564" s="6">
        <f t="shared" si="2220"/>
        <v>4.5573170256689903E-3</v>
      </c>
      <c r="AX564" s="6">
        <f t="shared" si="2221"/>
        <v>3.6446469248291574E-3</v>
      </c>
      <c r="AZ564" s="2">
        <f t="shared" si="2222"/>
        <v>4.8106153911228217E-2</v>
      </c>
      <c r="BA564" s="17">
        <f t="shared" si="2223"/>
        <v>3.1376146788990825E-2</v>
      </c>
      <c r="BB564" s="2">
        <f t="shared" si="2224"/>
        <v>3.0033136445607612E-3</v>
      </c>
      <c r="BC564" s="2">
        <f t="shared" si="2225"/>
        <v>2.6619496367404219E-3</v>
      </c>
      <c r="BD564" s="2">
        <f t="shared" si="2226"/>
        <v>3.4136400782033908E-4</v>
      </c>
      <c r="BE564" s="2">
        <f t="shared" si="2227"/>
        <v>8.4937571764024375E-2</v>
      </c>
      <c r="BF564" s="2">
        <f t="shared" si="2228"/>
        <v>0.88927048097843886</v>
      </c>
      <c r="BG564" s="2">
        <f t="shared" si="2229"/>
        <v>2.2788633612975971E-2</v>
      </c>
      <c r="BH564" s="2">
        <f t="shared" si="2230"/>
        <v>3.0269761606022585E-2</v>
      </c>
      <c r="BI564" s="2">
        <f t="shared" si="2231"/>
        <v>3.8817440401505646E-3</v>
      </c>
      <c r="BJ564" s="2">
        <f t="shared" si="2232"/>
        <v>0.9658484943538268</v>
      </c>
    </row>
    <row r="565" spans="1:62" ht="15.6" customHeight="1">
      <c r="A565" s="4">
        <v>44454</v>
      </c>
      <c r="B565">
        <f>Foglio1!S336</f>
        <v>6047680</v>
      </c>
      <c r="C565">
        <f>Foglio1!T336</f>
        <v>2313216</v>
      </c>
      <c r="E565">
        <f>Foglio1!R336</f>
        <v>290484</v>
      </c>
      <c r="G565">
        <f>Foglio1!K336</f>
        <v>23616</v>
      </c>
      <c r="H565" s="5">
        <f>Foglio1!I336</f>
        <v>830</v>
      </c>
      <c r="I565" s="5">
        <f>Foglio1!G336</f>
        <v>732</v>
      </c>
      <c r="J565" s="5">
        <f>Foglio1!H336</f>
        <v>98</v>
      </c>
      <c r="K565" s="5">
        <f>Foglio1!V336</f>
        <v>8</v>
      </c>
      <c r="M565" s="5">
        <f>Foglio1!J336</f>
        <v>22786</v>
      </c>
      <c r="N565" s="5">
        <f>Foglio1!N336</f>
        <v>260231</v>
      </c>
      <c r="O565" s="5">
        <f>Foglio1!O336</f>
        <v>6637</v>
      </c>
      <c r="Q565">
        <f t="shared" si="2198"/>
        <v>830</v>
      </c>
      <c r="R565">
        <f t="shared" si="2199"/>
        <v>267698</v>
      </c>
      <c r="Z565">
        <f t="shared" si="2200"/>
        <v>260231</v>
      </c>
      <c r="AA565">
        <f t="shared" si="2201"/>
        <v>22786</v>
      </c>
      <c r="AB565">
        <f t="shared" si="2202"/>
        <v>830</v>
      </c>
      <c r="AC565">
        <f t="shared" si="2203"/>
        <v>6637</v>
      </c>
      <c r="AE565" s="3">
        <f t="shared" si="2204"/>
        <v>19075</v>
      </c>
      <c r="AF565" s="3">
        <f t="shared" si="2205"/>
        <v>471</v>
      </c>
      <c r="AG565" s="3">
        <f t="shared" si="2206"/>
        <v>-1888</v>
      </c>
      <c r="AH565" s="3">
        <f t="shared" si="2207"/>
        <v>-41</v>
      </c>
      <c r="AI565" s="3">
        <f t="shared" si="2208"/>
        <v>-1</v>
      </c>
      <c r="AJ565" s="3">
        <f t="shared" si="2209"/>
        <v>-1847</v>
      </c>
      <c r="AK565" s="3">
        <f t="shared" si="2210"/>
        <v>2331</v>
      </c>
      <c r="AL565" s="3">
        <f t="shared" si="2211"/>
        <v>28</v>
      </c>
      <c r="AM565" s="3"/>
      <c r="AN565" s="3">
        <f t="shared" si="2212"/>
        <v>18604</v>
      </c>
      <c r="AO565" s="3">
        <f t="shared" si="2213"/>
        <v>471</v>
      </c>
      <c r="AQ565" s="6">
        <f t="shared" si="2214"/>
        <v>3.1640819061789583E-3</v>
      </c>
      <c r="AR565" s="6">
        <f t="shared" si="2215"/>
        <v>1.6240651281149467E-3</v>
      </c>
      <c r="AS565" s="6">
        <f t="shared" si="2216"/>
        <v>-7.4027603513174403E-2</v>
      </c>
      <c r="AT565" s="6">
        <f t="shared" si="2217"/>
        <v>-4.7072330654420208E-2</v>
      </c>
      <c r="AU565" s="6">
        <f t="shared" si="2218"/>
        <v>-1.0101010101010102E-2</v>
      </c>
      <c r="AV565" s="6">
        <f t="shared" si="2219"/>
        <v>-7.4980716924450935E-2</v>
      </c>
      <c r="AW565" s="6">
        <f t="shared" si="2220"/>
        <v>9.0383869716944547E-3</v>
      </c>
      <c r="AX565" s="6">
        <f t="shared" si="2221"/>
        <v>4.2366469965198971E-3</v>
      </c>
      <c r="AZ565" s="2">
        <f t="shared" si="2222"/>
        <v>4.8032303296470714E-2</v>
      </c>
      <c r="BA565" s="17">
        <f t="shared" si="2223"/>
        <v>2.4692005242463958E-2</v>
      </c>
      <c r="BB565" s="2">
        <f t="shared" si="2224"/>
        <v>2.8573002299610304E-3</v>
      </c>
      <c r="BC565" s="2">
        <f t="shared" si="2225"/>
        <v>2.5199322510017766E-3</v>
      </c>
      <c r="BD565" s="2">
        <f t="shared" si="2226"/>
        <v>3.3736797895925419E-4</v>
      </c>
      <c r="BE565" s="2">
        <f t="shared" si="2227"/>
        <v>7.8441497638424146E-2</v>
      </c>
      <c r="BF565" s="2">
        <f t="shared" si="2228"/>
        <v>0.89585312788311922</v>
      </c>
      <c r="BG565" s="2">
        <f t="shared" si="2229"/>
        <v>2.2848074248495616E-2</v>
      </c>
      <c r="BH565" s="2">
        <f t="shared" si="2230"/>
        <v>3.0995934959349592E-2</v>
      </c>
      <c r="BI565" s="2">
        <f t="shared" si="2231"/>
        <v>4.1497289972899729E-3</v>
      </c>
      <c r="BJ565" s="2">
        <f t="shared" si="2232"/>
        <v>0.96485433604336046</v>
      </c>
    </row>
    <row r="566" spans="1:62" ht="15.6" customHeight="1">
      <c r="A566" s="4">
        <v>44455</v>
      </c>
      <c r="B566">
        <f>Foglio1!S337</f>
        <v>6066362</v>
      </c>
      <c r="C566">
        <f>Foglio1!T337</f>
        <v>2321187</v>
      </c>
      <c r="E566">
        <f>Foglio1!R337</f>
        <v>291362</v>
      </c>
      <c r="G566">
        <f>Foglio1!K337</f>
        <v>22720</v>
      </c>
      <c r="H566" s="5">
        <f>Foglio1!I337</f>
        <v>796</v>
      </c>
      <c r="I566" s="5">
        <f>Foglio1!G337</f>
        <v>697</v>
      </c>
      <c r="J566" s="5">
        <f>Foglio1!H337</f>
        <v>99</v>
      </c>
      <c r="K566" s="5">
        <f>Foglio1!V337</f>
        <v>10</v>
      </c>
      <c r="M566" s="5">
        <f>Foglio1!J337</f>
        <v>21924</v>
      </c>
      <c r="N566" s="5">
        <f>Foglio1!N337</f>
        <v>261985</v>
      </c>
      <c r="O566" s="5">
        <f>Foglio1!O337</f>
        <v>6657</v>
      </c>
      <c r="Q566">
        <f t="shared" si="2198"/>
        <v>796</v>
      </c>
      <c r="R566">
        <f t="shared" si="2199"/>
        <v>269438</v>
      </c>
      <c r="Z566">
        <f t="shared" si="2200"/>
        <v>261985</v>
      </c>
      <c r="AA566">
        <f t="shared" si="2201"/>
        <v>21924</v>
      </c>
      <c r="AB566">
        <f t="shared" si="2202"/>
        <v>796</v>
      </c>
      <c r="AC566">
        <f t="shared" si="2203"/>
        <v>6657</v>
      </c>
      <c r="AE566" s="3">
        <f t="shared" si="2204"/>
        <v>18682</v>
      </c>
      <c r="AF566" s="3">
        <f t="shared" si="2205"/>
        <v>878</v>
      </c>
      <c r="AG566" s="3">
        <f t="shared" si="2206"/>
        <v>-896</v>
      </c>
      <c r="AH566" s="3">
        <f t="shared" si="2207"/>
        <v>-34</v>
      </c>
      <c r="AI566" s="3">
        <f t="shared" si="2208"/>
        <v>1</v>
      </c>
      <c r="AJ566" s="3">
        <f t="shared" si="2209"/>
        <v>-862</v>
      </c>
      <c r="AK566" s="3">
        <f t="shared" si="2210"/>
        <v>1754</v>
      </c>
      <c r="AL566" s="3">
        <f t="shared" si="2211"/>
        <v>20</v>
      </c>
      <c r="AM566" s="3"/>
      <c r="AN566" s="3">
        <f t="shared" si="2212"/>
        <v>17804</v>
      </c>
      <c r="AO566" s="3">
        <f t="shared" si="2213"/>
        <v>878</v>
      </c>
      <c r="AQ566" s="6">
        <f t="shared" si="2214"/>
        <v>3.0891184718768189E-3</v>
      </c>
      <c r="AR566" s="6">
        <f t="shared" si="2215"/>
        <v>3.0225416890431143E-3</v>
      </c>
      <c r="AS566" s="6">
        <f t="shared" si="2216"/>
        <v>-3.7940379403794036E-2</v>
      </c>
      <c r="AT566" s="6">
        <f t="shared" si="2217"/>
        <v>-4.0963855421686748E-2</v>
      </c>
      <c r="AU566" s="6">
        <f t="shared" si="2218"/>
        <v>1.020408163265306E-2</v>
      </c>
      <c r="AV566" s="6">
        <f t="shared" si="2219"/>
        <v>-3.7830246642675328E-2</v>
      </c>
      <c r="AW566" s="6">
        <f t="shared" si="2220"/>
        <v>6.7401654683723307E-3</v>
      </c>
      <c r="AX566" s="6">
        <f t="shared" si="2221"/>
        <v>3.0134096730450506E-3</v>
      </c>
      <c r="AZ566" s="2">
        <f t="shared" si="2222"/>
        <v>4.8029115308318229E-2</v>
      </c>
      <c r="BA566" s="17">
        <f t="shared" si="2223"/>
        <v>4.6997109517182313E-2</v>
      </c>
      <c r="BB566" s="2">
        <f t="shared" si="2224"/>
        <v>2.7319966227579437E-3</v>
      </c>
      <c r="BC566" s="2">
        <f t="shared" si="2225"/>
        <v>2.3922131231938278E-3</v>
      </c>
      <c r="BD566" s="2">
        <f t="shared" si="2226"/>
        <v>3.3978349956411612E-4</v>
      </c>
      <c r="BE566" s="2">
        <f t="shared" si="2227"/>
        <v>7.5246600448926074E-2</v>
      </c>
      <c r="BF566" s="2">
        <f t="shared" si="2228"/>
        <v>0.89917353670005007</v>
      </c>
      <c r="BG566" s="2">
        <f t="shared" si="2229"/>
        <v>2.2847866228265869E-2</v>
      </c>
      <c r="BH566" s="2">
        <f t="shared" si="2230"/>
        <v>3.0677816901408451E-2</v>
      </c>
      <c r="BI566" s="2">
        <f t="shared" si="2231"/>
        <v>4.3573943661971834E-3</v>
      </c>
      <c r="BJ566" s="2">
        <f t="shared" si="2232"/>
        <v>0.96496478873239433</v>
      </c>
    </row>
    <row r="567" spans="1:62" ht="15.6" customHeight="1">
      <c r="A567" s="4">
        <v>44456</v>
      </c>
      <c r="B567">
        <f>Foglio1!S338</f>
        <v>6085120</v>
      </c>
      <c r="C567">
        <f>Foglio1!T338</f>
        <v>2327567</v>
      </c>
      <c r="E567">
        <f>Foglio1!R338</f>
        <v>291964</v>
      </c>
      <c r="G567">
        <f>Foglio1!K338</f>
        <v>21777</v>
      </c>
      <c r="H567" s="5">
        <f>Foglio1!I338</f>
        <v>795</v>
      </c>
      <c r="I567" s="5">
        <f>Foglio1!G338</f>
        <v>696</v>
      </c>
      <c r="J567" s="5">
        <f>Foglio1!H338</f>
        <v>99</v>
      </c>
      <c r="K567" s="5">
        <f>Foglio1!V338</f>
        <v>6</v>
      </c>
      <c r="M567" s="5">
        <f>Foglio1!J338</f>
        <v>20982</v>
      </c>
      <c r="N567" s="5">
        <f>Foglio1!N338</f>
        <v>263514</v>
      </c>
      <c r="O567" s="5">
        <f>Foglio1!O338</f>
        <v>6673</v>
      </c>
      <c r="Q567">
        <f t="shared" si="2198"/>
        <v>795</v>
      </c>
      <c r="R567">
        <f t="shared" si="2199"/>
        <v>270982</v>
      </c>
      <c r="Z567">
        <f t="shared" si="2200"/>
        <v>263514</v>
      </c>
      <c r="AA567">
        <f t="shared" si="2201"/>
        <v>20982</v>
      </c>
      <c r="AB567">
        <f t="shared" si="2202"/>
        <v>795</v>
      </c>
      <c r="AC567">
        <f t="shared" si="2203"/>
        <v>6673</v>
      </c>
      <c r="AE567" s="3">
        <f t="shared" si="2204"/>
        <v>18758</v>
      </c>
      <c r="AF567" s="3">
        <f t="shared" si="2205"/>
        <v>602</v>
      </c>
      <c r="AG567" s="3">
        <f t="shared" si="2206"/>
        <v>-943</v>
      </c>
      <c r="AH567" s="3">
        <f t="shared" si="2207"/>
        <v>-1</v>
      </c>
      <c r="AI567" s="3">
        <f t="shared" si="2208"/>
        <v>0</v>
      </c>
      <c r="AJ567" s="3">
        <f t="shared" si="2209"/>
        <v>-942</v>
      </c>
      <c r="AK567" s="3">
        <f t="shared" si="2210"/>
        <v>1529</v>
      </c>
      <c r="AL567" s="3">
        <f t="shared" si="2211"/>
        <v>16</v>
      </c>
      <c r="AM567" s="3"/>
      <c r="AN567" s="3">
        <f t="shared" si="2212"/>
        <v>18156</v>
      </c>
      <c r="AO567" s="3">
        <f t="shared" si="2213"/>
        <v>602</v>
      </c>
      <c r="AQ567" s="6">
        <f t="shared" si="2214"/>
        <v>3.0921333082331716E-3</v>
      </c>
      <c r="AR567" s="6">
        <f t="shared" si="2215"/>
        <v>2.0661582498747262E-3</v>
      </c>
      <c r="AS567" s="6">
        <f t="shared" si="2216"/>
        <v>-4.1505281690140845E-2</v>
      </c>
      <c r="AT567" s="6">
        <f t="shared" si="2217"/>
        <v>-1.2562814070351759E-3</v>
      </c>
      <c r="AU567" s="6">
        <f t="shared" si="2218"/>
        <v>0</v>
      </c>
      <c r="AV567" s="6">
        <f t="shared" si="2219"/>
        <v>-4.2966611932129174E-2</v>
      </c>
      <c r="AW567" s="6">
        <f t="shared" si="2220"/>
        <v>5.8362119968700501E-3</v>
      </c>
      <c r="AX567" s="6">
        <f t="shared" si="2221"/>
        <v>2.4034850533273247E-3</v>
      </c>
      <c r="AZ567" s="2">
        <f t="shared" si="2222"/>
        <v>4.7979990534286913E-2</v>
      </c>
      <c r="BA567" s="17">
        <f t="shared" si="2223"/>
        <v>3.2092973664569785E-2</v>
      </c>
      <c r="BB567" s="2">
        <f t="shared" si="2224"/>
        <v>2.7229384444657561E-3</v>
      </c>
      <c r="BC567" s="2">
        <f t="shared" si="2225"/>
        <v>2.3838555438341715E-3</v>
      </c>
      <c r="BD567" s="2">
        <f t="shared" si="2226"/>
        <v>3.3908290063158471E-4</v>
      </c>
      <c r="BE567" s="2">
        <f t="shared" si="2227"/>
        <v>7.1865024455069801E-2</v>
      </c>
      <c r="BF567" s="2">
        <f t="shared" si="2228"/>
        <v>0.90255647956597385</v>
      </c>
      <c r="BG567" s="2">
        <f t="shared" si="2229"/>
        <v>2.2855557534490555E-2</v>
      </c>
      <c r="BH567" s="2">
        <f t="shared" si="2230"/>
        <v>3.1960325113652016E-2</v>
      </c>
      <c r="BI567" s="2">
        <f t="shared" si="2231"/>
        <v>4.5460807273729163E-3</v>
      </c>
      <c r="BJ567" s="2">
        <f t="shared" si="2232"/>
        <v>0.96349359415897506</v>
      </c>
    </row>
    <row r="568" spans="1:62" ht="15.6" customHeight="1">
      <c r="A568" s="4">
        <v>44457</v>
      </c>
      <c r="B568">
        <f>Foglio1!S339</f>
        <v>6103160</v>
      </c>
      <c r="C568">
        <f>Foglio1!T339</f>
        <v>2334174</v>
      </c>
      <c r="E568">
        <f>Foglio1!R339</f>
        <v>292607</v>
      </c>
      <c r="G568">
        <f>Foglio1!K339</f>
        <v>20738</v>
      </c>
      <c r="H568" s="5">
        <f>Foglio1!I339</f>
        <v>766</v>
      </c>
      <c r="I568" s="5">
        <f>Foglio1!G339</f>
        <v>666</v>
      </c>
      <c r="J568" s="5">
        <f>Foglio1!H339</f>
        <v>100</v>
      </c>
      <c r="K568" s="5">
        <f>Foglio1!V339</f>
        <v>7</v>
      </c>
      <c r="M568" s="5">
        <f>Foglio1!J339</f>
        <v>19972</v>
      </c>
      <c r="N568" s="5">
        <f>Foglio1!N339</f>
        <v>265178</v>
      </c>
      <c r="O568" s="5">
        <f>Foglio1!O339</f>
        <v>6691</v>
      </c>
      <c r="Q568">
        <f t="shared" si="2198"/>
        <v>766</v>
      </c>
      <c r="R568">
        <f t="shared" si="2199"/>
        <v>272635</v>
      </c>
      <c r="Z568">
        <f t="shared" si="2200"/>
        <v>265178</v>
      </c>
      <c r="AA568">
        <f t="shared" si="2201"/>
        <v>19972</v>
      </c>
      <c r="AB568">
        <f t="shared" si="2202"/>
        <v>766</v>
      </c>
      <c r="AC568">
        <f t="shared" si="2203"/>
        <v>6691</v>
      </c>
      <c r="AE568" s="3">
        <f t="shared" si="2204"/>
        <v>18040</v>
      </c>
      <c r="AF568" s="3">
        <f t="shared" si="2205"/>
        <v>643</v>
      </c>
      <c r="AG568" s="3">
        <f t="shared" si="2206"/>
        <v>-1039</v>
      </c>
      <c r="AH568" s="3">
        <f t="shared" si="2207"/>
        <v>-29</v>
      </c>
      <c r="AI568" s="3">
        <f t="shared" si="2208"/>
        <v>1</v>
      </c>
      <c r="AJ568" s="3">
        <f t="shared" si="2209"/>
        <v>-1010</v>
      </c>
      <c r="AK568" s="3">
        <f t="shared" si="2210"/>
        <v>1664</v>
      </c>
      <c r="AL568" s="3">
        <f t="shared" si="2211"/>
        <v>18</v>
      </c>
      <c r="AM568" s="3"/>
      <c r="AN568" s="3">
        <f t="shared" si="2212"/>
        <v>17397</v>
      </c>
      <c r="AO568" s="3">
        <f t="shared" si="2213"/>
        <v>643</v>
      </c>
      <c r="AQ568" s="6">
        <f t="shared" si="2214"/>
        <v>2.9646087505258729E-3</v>
      </c>
      <c r="AR568" s="6">
        <f t="shared" si="2215"/>
        <v>2.2023263142031211E-3</v>
      </c>
      <c r="AS568" s="6">
        <f t="shared" si="2216"/>
        <v>-4.7710887633742025E-2</v>
      </c>
      <c r="AT568" s="6">
        <f t="shared" si="2217"/>
        <v>-3.6477987421383647E-2</v>
      </c>
      <c r="AU568" s="6">
        <f t="shared" si="2218"/>
        <v>1.0101010101010102E-2</v>
      </c>
      <c r="AV568" s="6">
        <f t="shared" si="2219"/>
        <v>-4.8136497950624343E-2</v>
      </c>
      <c r="AW568" s="6">
        <f t="shared" si="2220"/>
        <v>6.3146550088420354E-3</v>
      </c>
      <c r="AX568" s="6">
        <f t="shared" si="2221"/>
        <v>2.6974374344372848E-3</v>
      </c>
      <c r="AZ568" s="2">
        <f t="shared" si="2222"/>
        <v>4.7943524338211682E-2</v>
      </c>
      <c r="BA568" s="17">
        <f t="shared" si="2223"/>
        <v>3.5643015521064303E-2</v>
      </c>
      <c r="BB568" s="2">
        <f t="shared" si="2224"/>
        <v>2.6178457794926299E-3</v>
      </c>
      <c r="BC568" s="2">
        <f t="shared" si="2225"/>
        <v>2.2760904557990753E-3</v>
      </c>
      <c r="BD568" s="2">
        <f t="shared" si="2226"/>
        <v>3.4175532369355483E-4</v>
      </c>
      <c r="BE568" s="2">
        <f t="shared" si="2227"/>
        <v>6.8255373248076776E-2</v>
      </c>
      <c r="BF568" s="2">
        <f t="shared" si="2228"/>
        <v>0.90625993226409485</v>
      </c>
      <c r="BG568" s="2">
        <f t="shared" si="2229"/>
        <v>2.2866848708335753E-2</v>
      </c>
      <c r="BH568" s="2">
        <f t="shared" si="2230"/>
        <v>3.2114958048027775E-2</v>
      </c>
      <c r="BI568" s="2">
        <f t="shared" si="2231"/>
        <v>4.8220657729771436E-3</v>
      </c>
      <c r="BJ568" s="2">
        <f t="shared" si="2232"/>
        <v>0.96306297617899506</v>
      </c>
    </row>
    <row r="569" spans="1:62" ht="15.6" customHeight="1">
      <c r="A569" s="4">
        <v>44458</v>
      </c>
      <c r="B569">
        <f>Foglio1!S340</f>
        <v>6117236</v>
      </c>
      <c r="C569">
        <f>Foglio1!T340</f>
        <v>2339050</v>
      </c>
      <c r="E569">
        <f>Foglio1!R340</f>
        <v>293145</v>
      </c>
      <c r="G569">
        <f>Foglio1!K340</f>
        <v>21036</v>
      </c>
      <c r="H569" s="5">
        <f>Foglio1!I340</f>
        <v>758</v>
      </c>
      <c r="I569" s="5">
        <f>Foglio1!G340</f>
        <v>657</v>
      </c>
      <c r="J569" s="5">
        <f>Foglio1!H340</f>
        <v>101</v>
      </c>
      <c r="K569" s="5">
        <f>Foglio1!V340</f>
        <v>7</v>
      </c>
      <c r="M569" s="5">
        <f>Foglio1!J340</f>
        <v>20278</v>
      </c>
      <c r="N569" s="5">
        <f>Foglio1!N340</f>
        <v>265416</v>
      </c>
      <c r="O569" s="5">
        <f>Foglio1!O340</f>
        <v>6693</v>
      </c>
      <c r="Q569">
        <f t="shared" si="2198"/>
        <v>758</v>
      </c>
      <c r="R569">
        <f t="shared" si="2199"/>
        <v>272867</v>
      </c>
      <c r="Z569">
        <f t="shared" si="2200"/>
        <v>265416</v>
      </c>
      <c r="AA569">
        <f t="shared" si="2201"/>
        <v>20278</v>
      </c>
      <c r="AB569">
        <f t="shared" si="2202"/>
        <v>758</v>
      </c>
      <c r="AC569">
        <f t="shared" si="2203"/>
        <v>6693</v>
      </c>
      <c r="AE569" s="3">
        <f t="shared" si="2204"/>
        <v>14076</v>
      </c>
      <c r="AF569" s="3">
        <f t="shared" si="2205"/>
        <v>538</v>
      </c>
      <c r="AG569" s="3">
        <f t="shared" si="2206"/>
        <v>298</v>
      </c>
      <c r="AH569" s="3">
        <f t="shared" si="2207"/>
        <v>-8</v>
      </c>
      <c r="AI569" s="3">
        <f t="shared" si="2208"/>
        <v>1</v>
      </c>
      <c r="AJ569" s="3">
        <f t="shared" si="2209"/>
        <v>306</v>
      </c>
      <c r="AK569" s="3">
        <f t="shared" si="2210"/>
        <v>238</v>
      </c>
      <c r="AL569" s="3">
        <f t="shared" si="2211"/>
        <v>2</v>
      </c>
      <c r="AM569" s="3"/>
      <c r="AN569" s="3">
        <f t="shared" si="2212"/>
        <v>13538</v>
      </c>
      <c r="AO569" s="3">
        <f t="shared" si="2213"/>
        <v>538</v>
      </c>
      <c r="AQ569" s="6">
        <f t="shared" si="2214"/>
        <v>2.3063462206463535E-3</v>
      </c>
      <c r="AR569" s="6">
        <f t="shared" si="2215"/>
        <v>1.8386436414713251E-3</v>
      </c>
      <c r="AS569" s="6">
        <f t="shared" si="2216"/>
        <v>1.4369756003471887E-2</v>
      </c>
      <c r="AT569" s="6">
        <f t="shared" si="2217"/>
        <v>-1.0443864229765013E-2</v>
      </c>
      <c r="AU569" s="6">
        <f t="shared" si="2218"/>
        <v>0.01</v>
      </c>
      <c r="AV569" s="6">
        <f t="shared" si="2219"/>
        <v>1.5321450030042059E-2</v>
      </c>
      <c r="AW569" s="6">
        <f t="shared" si="2220"/>
        <v>8.9751035153745791E-4</v>
      </c>
      <c r="AX569" s="6">
        <f t="shared" si="2221"/>
        <v>2.9890898221491554E-4</v>
      </c>
      <c r="AZ569" s="2">
        <f t="shared" si="2222"/>
        <v>4.7921152625139851E-2</v>
      </c>
      <c r="BA569" s="17">
        <f t="shared" si="2223"/>
        <v>3.8221085535663543E-2</v>
      </c>
      <c r="BB569" s="2">
        <f t="shared" si="2224"/>
        <v>2.5857510788176502E-3</v>
      </c>
      <c r="BC569" s="2">
        <f t="shared" si="2225"/>
        <v>2.2412116870490712E-3</v>
      </c>
      <c r="BD569" s="2">
        <f t="shared" si="2226"/>
        <v>3.4453939176857867E-4</v>
      </c>
      <c r="BE569" s="2">
        <f t="shared" si="2227"/>
        <v>6.9173958280032061E-2</v>
      </c>
      <c r="BF569" s="2">
        <f t="shared" si="2228"/>
        <v>0.90540858619454534</v>
      </c>
      <c r="BG569" s="2">
        <f t="shared" si="2229"/>
        <v>2.2831704446604921E-2</v>
      </c>
      <c r="BH569" s="2">
        <f t="shared" si="2230"/>
        <v>3.123217341699943E-2</v>
      </c>
      <c r="BI569" s="2">
        <f t="shared" si="2231"/>
        <v>4.8012930214869744E-3</v>
      </c>
      <c r="BJ569" s="2">
        <f t="shared" si="2232"/>
        <v>0.96396653356151363</v>
      </c>
    </row>
    <row r="570" spans="1:62" ht="15.6" customHeight="1">
      <c r="A570" s="4">
        <v>44459</v>
      </c>
      <c r="B570">
        <f>Foglio1!S341</f>
        <v>6129743</v>
      </c>
      <c r="C570">
        <f>Foglio1!T341</f>
        <v>2343767</v>
      </c>
      <c r="E570">
        <f>Foglio1!R341</f>
        <v>293659</v>
      </c>
      <c r="G570">
        <f>Foglio1!K341</f>
        <v>21042</v>
      </c>
      <c r="H570" s="5">
        <f>Foglio1!I341</f>
        <v>756</v>
      </c>
      <c r="I570" s="5">
        <f>Foglio1!G341</f>
        <v>660</v>
      </c>
      <c r="J570" s="5">
        <f>Foglio1!H341</f>
        <v>96</v>
      </c>
      <c r="K570" s="5">
        <f>Foglio1!V341</f>
        <v>2</v>
      </c>
      <c r="M570" s="5">
        <f>Foglio1!J341</f>
        <v>20286</v>
      </c>
      <c r="N570" s="5">
        <f>Foglio1!N341</f>
        <v>265917</v>
      </c>
      <c r="O570" s="5">
        <f>Foglio1!O341</f>
        <v>6700</v>
      </c>
      <c r="Q570">
        <f t="shared" ref="Q570:Q576" si="2233">H570+L570</f>
        <v>756</v>
      </c>
      <c r="R570">
        <f t="shared" ref="R570:R576" si="2234">Q570+N570+O570</f>
        <v>273373</v>
      </c>
      <c r="Z570">
        <f t="shared" ref="Z570:Z576" si="2235">N570</f>
        <v>265917</v>
      </c>
      <c r="AA570">
        <f t="shared" ref="AA570:AA576" si="2236">M570</f>
        <v>20286</v>
      </c>
      <c r="AB570">
        <f t="shared" ref="AB570:AB576" si="2237">H570</f>
        <v>756</v>
      </c>
      <c r="AC570">
        <f t="shared" ref="AC570:AC576" si="2238">O570</f>
        <v>6700</v>
      </c>
      <c r="AE570" s="3">
        <f t="shared" ref="AE570:AE576" si="2239">B570-B569</f>
        <v>12507</v>
      </c>
      <c r="AF570" s="3">
        <f t="shared" ref="AF570:AF576" si="2240">E570-E569</f>
        <v>514</v>
      </c>
      <c r="AG570" s="3">
        <f t="shared" ref="AG570:AG576" si="2241">G570-G569</f>
        <v>6</v>
      </c>
      <c r="AH570" s="3">
        <f t="shared" ref="AH570:AH576" si="2242">H570-H569</f>
        <v>-2</v>
      </c>
      <c r="AI570" s="3">
        <f t="shared" ref="AI570:AI576" si="2243">J570-J569</f>
        <v>-5</v>
      </c>
      <c r="AJ570" s="3">
        <f t="shared" ref="AJ570:AJ576" si="2244">M570-M569</f>
        <v>8</v>
      </c>
      <c r="AK570" s="3">
        <f t="shared" ref="AK570:AK576" si="2245">N570-N569</f>
        <v>501</v>
      </c>
      <c r="AL570" s="3">
        <f t="shared" ref="AL570:AL576" si="2246">O570-O569</f>
        <v>7</v>
      </c>
      <c r="AM570" s="3"/>
      <c r="AN570" s="3">
        <f t="shared" ref="AN570:AN576" si="2247">AE570-AF570</f>
        <v>11993</v>
      </c>
      <c r="AO570" s="3">
        <f t="shared" ref="AO570:AO576" si="2248">AF570</f>
        <v>514</v>
      </c>
      <c r="AQ570" s="6">
        <f t="shared" ref="AQ570:AQ576" si="2249">(B570-B569)/B569</f>
        <v>2.0445508396275702E-3</v>
      </c>
      <c r="AR570" s="6">
        <f t="shared" ref="AR570:AR576" si="2250">(E570-E569)/E569</f>
        <v>1.7533984888024698E-3</v>
      </c>
      <c r="AS570" s="6">
        <f t="shared" ref="AS570:AS576" si="2251">(G570-G569)/G569</f>
        <v>2.8522532800912719E-4</v>
      </c>
      <c r="AT570" s="6">
        <f t="shared" ref="AT570:AT576" si="2252">(H570-H569)/H569</f>
        <v>-2.6385224274406332E-3</v>
      </c>
      <c r="AU570" s="6">
        <f t="shared" ref="AU570:AU576" si="2253">(J570-J569)/J569</f>
        <v>-4.9504950495049507E-2</v>
      </c>
      <c r="AV570" s="6">
        <f t="shared" ref="AV570:AV576" si="2254">(M570-M569)/M569</f>
        <v>3.9451622447973171E-4</v>
      </c>
      <c r="AW570" s="6">
        <f t="shared" ref="AW570:AW576" si="2255">(N570-N569)/N569</f>
        <v>1.8876028574012116E-3</v>
      </c>
      <c r="AX570" s="6">
        <f t="shared" ref="AX570:AX576" si="2256">(O570-O569)/O569</f>
        <v>1.0458688181682356E-3</v>
      </c>
      <c r="AZ570" s="2">
        <f t="shared" ref="AZ570:AZ576" si="2257">E570/B570</f>
        <v>4.7907228736995988E-2</v>
      </c>
      <c r="BA570" s="17">
        <f t="shared" ref="BA570:BA576" si="2258">AF570/AE570</f>
        <v>4.109698568801471E-2</v>
      </c>
      <c r="BB570" s="2">
        <f t="shared" ref="BB570:BB576" si="2259">H570/E570</f>
        <v>2.5744145420368522E-3</v>
      </c>
      <c r="BC570" s="2">
        <f t="shared" ref="BC570:BC576" si="2260">(H570-J570)/E570</f>
        <v>2.2475047589210614E-3</v>
      </c>
      <c r="BD570" s="2">
        <f t="shared" ref="BD570:BD576" si="2261">J570/E570</f>
        <v>3.2690978311579076E-4</v>
      </c>
      <c r="BE570" s="2">
        <f t="shared" ref="BE570:BE576" si="2262">M570/E570</f>
        <v>6.9080123544655536E-2</v>
      </c>
      <c r="BF570" s="2">
        <f t="shared" ref="BF570:BF576" si="2263">N570/E570</f>
        <v>0.90552988330001805</v>
      </c>
      <c r="BG570" s="2">
        <f t="shared" ref="BG570:BG576" si="2264">O570/E570</f>
        <v>2.2815578613289565E-2</v>
      </c>
      <c r="BH570" s="2">
        <f t="shared" ref="BH570:BH576" si="2265">I570/G570</f>
        <v>3.1365839749073282E-2</v>
      </c>
      <c r="BI570" s="2">
        <f t="shared" ref="BI570:BI576" si="2266">J570/G570</f>
        <v>4.5623039635015687E-3</v>
      </c>
      <c r="BJ570" s="2">
        <f t="shared" ref="BJ570:BJ576" si="2267">M570/G570</f>
        <v>0.9640718562874252</v>
      </c>
    </row>
    <row r="571" spans="1:62" ht="15.6" customHeight="1">
      <c r="A571" s="4">
        <v>44460</v>
      </c>
      <c r="B571">
        <f>Foglio1!S342</f>
        <v>6147557</v>
      </c>
      <c r="C571">
        <f>Foglio1!T342</f>
        <v>2351449</v>
      </c>
      <c r="E571">
        <f>Foglio1!R342</f>
        <v>294151</v>
      </c>
      <c r="G571">
        <f>Foglio1!K342</f>
        <v>20439</v>
      </c>
      <c r="H571" s="5">
        <f>Foglio1!I342</f>
        <v>736</v>
      </c>
      <c r="I571" s="5">
        <f>Foglio1!G342</f>
        <v>646</v>
      </c>
      <c r="J571" s="5">
        <f>Foglio1!H342</f>
        <v>90</v>
      </c>
      <c r="K571" s="5">
        <f>Foglio1!V342</f>
        <v>4</v>
      </c>
      <c r="M571" s="5">
        <f>Foglio1!J342</f>
        <v>19703</v>
      </c>
      <c r="N571" s="5">
        <f>Foglio1!N342</f>
        <v>266989</v>
      </c>
      <c r="O571" s="5">
        <f>Foglio1!O342</f>
        <v>6723</v>
      </c>
      <c r="Q571">
        <f t="shared" si="2233"/>
        <v>736</v>
      </c>
      <c r="R571">
        <f t="shared" si="2234"/>
        <v>274448</v>
      </c>
      <c r="Z571">
        <f t="shared" si="2235"/>
        <v>266989</v>
      </c>
      <c r="AA571">
        <f t="shared" si="2236"/>
        <v>19703</v>
      </c>
      <c r="AB571">
        <f t="shared" si="2237"/>
        <v>736</v>
      </c>
      <c r="AC571">
        <f t="shared" si="2238"/>
        <v>6723</v>
      </c>
      <c r="AE571" s="3">
        <f t="shared" si="2239"/>
        <v>17814</v>
      </c>
      <c r="AF571" s="3">
        <f t="shared" si="2240"/>
        <v>492</v>
      </c>
      <c r="AG571" s="3">
        <f t="shared" si="2241"/>
        <v>-603</v>
      </c>
      <c r="AH571" s="3">
        <f t="shared" si="2242"/>
        <v>-20</v>
      </c>
      <c r="AI571" s="3">
        <f t="shared" si="2243"/>
        <v>-6</v>
      </c>
      <c r="AJ571" s="3">
        <f t="shared" si="2244"/>
        <v>-583</v>
      </c>
      <c r="AK571" s="3">
        <f t="shared" si="2245"/>
        <v>1072</v>
      </c>
      <c r="AL571" s="3">
        <f t="shared" si="2246"/>
        <v>23</v>
      </c>
      <c r="AM571" s="3"/>
      <c r="AN571" s="3">
        <f t="shared" si="2247"/>
        <v>17322</v>
      </c>
      <c r="AO571" s="3">
        <f t="shared" si="2248"/>
        <v>492</v>
      </c>
      <c r="AQ571" s="6">
        <f t="shared" si="2249"/>
        <v>2.9061577296144391E-3</v>
      </c>
      <c r="AR571" s="6">
        <f t="shared" si="2250"/>
        <v>1.6754126384684277E-3</v>
      </c>
      <c r="AS571" s="6">
        <f t="shared" si="2251"/>
        <v>-2.8656971770744225E-2</v>
      </c>
      <c r="AT571" s="6">
        <f t="shared" si="2252"/>
        <v>-2.6455026455026454E-2</v>
      </c>
      <c r="AU571" s="6">
        <f t="shared" si="2253"/>
        <v>-6.25E-2</v>
      </c>
      <c r="AV571" s="6">
        <f t="shared" si="2254"/>
        <v>-2.8739031844621905E-2</v>
      </c>
      <c r="AW571" s="6">
        <f t="shared" si="2255"/>
        <v>4.0313330851355876E-3</v>
      </c>
      <c r="AX571" s="6">
        <f t="shared" si="2256"/>
        <v>3.4328358208955225E-3</v>
      </c>
      <c r="AZ571" s="2">
        <f t="shared" si="2257"/>
        <v>4.7848438005536183E-2</v>
      </c>
      <c r="BA571" s="17">
        <f t="shared" si="2258"/>
        <v>2.7618726844055239E-2</v>
      </c>
      <c r="BB571" s="2">
        <f t="shared" si="2259"/>
        <v>2.5021162600161141E-3</v>
      </c>
      <c r="BC571" s="2">
        <f t="shared" si="2260"/>
        <v>2.196150956481535E-3</v>
      </c>
      <c r="BD571" s="2">
        <f t="shared" si="2261"/>
        <v>3.059653035345792E-4</v>
      </c>
      <c r="BE571" s="2">
        <f t="shared" si="2262"/>
        <v>6.698260417268681E-2</v>
      </c>
      <c r="BF571" s="2">
        <f t="shared" si="2263"/>
        <v>0.90765967139326398</v>
      </c>
      <c r="BG571" s="2">
        <f t="shared" si="2264"/>
        <v>2.2855608174033065E-2</v>
      </c>
      <c r="BH571" s="2">
        <f t="shared" si="2265"/>
        <v>3.160624296687705E-2</v>
      </c>
      <c r="BI571" s="2">
        <f t="shared" si="2266"/>
        <v>4.4033465433729636E-3</v>
      </c>
      <c r="BJ571" s="2">
        <f t="shared" si="2267"/>
        <v>0.96399041048974998</v>
      </c>
    </row>
    <row r="572" spans="1:62" ht="15.6" customHeight="1">
      <c r="A572" s="4">
        <v>44461</v>
      </c>
      <c r="B572">
        <f>Foglio1!S343</f>
        <v>6165526</v>
      </c>
      <c r="C572">
        <f>Foglio1!T343</f>
        <v>2357592</v>
      </c>
      <c r="E572">
        <f>Foglio1!R343</f>
        <v>294565</v>
      </c>
      <c r="G572">
        <f>Foglio1!K343</f>
        <v>19233</v>
      </c>
      <c r="H572" s="5">
        <f>Foglio1!I343</f>
        <v>696</v>
      </c>
      <c r="I572" s="5">
        <f>Foglio1!G343</f>
        <v>604</v>
      </c>
      <c r="J572" s="5">
        <f>Foglio1!H343</f>
        <v>92</v>
      </c>
      <c r="K572" s="5">
        <f>Foglio1!V343</f>
        <v>11</v>
      </c>
      <c r="M572" s="5">
        <f>Foglio1!J343</f>
        <v>18537</v>
      </c>
      <c r="N572" s="5">
        <f>Foglio1!N343</f>
        <v>268591</v>
      </c>
      <c r="O572" s="5">
        <f>Foglio1!O343</f>
        <v>6741</v>
      </c>
      <c r="Q572">
        <f t="shared" si="2233"/>
        <v>696</v>
      </c>
      <c r="R572">
        <f t="shared" si="2234"/>
        <v>276028</v>
      </c>
      <c r="Z572">
        <f t="shared" si="2235"/>
        <v>268591</v>
      </c>
      <c r="AA572">
        <f t="shared" si="2236"/>
        <v>18537</v>
      </c>
      <c r="AB572">
        <f t="shared" si="2237"/>
        <v>696</v>
      </c>
      <c r="AC572">
        <f t="shared" si="2238"/>
        <v>6741</v>
      </c>
      <c r="AE572" s="3">
        <f t="shared" si="2239"/>
        <v>17969</v>
      </c>
      <c r="AF572" s="3">
        <f t="shared" si="2240"/>
        <v>414</v>
      </c>
      <c r="AG572" s="3">
        <f t="shared" si="2241"/>
        <v>-1206</v>
      </c>
      <c r="AH572" s="3">
        <f t="shared" si="2242"/>
        <v>-40</v>
      </c>
      <c r="AI572" s="3">
        <f t="shared" si="2243"/>
        <v>2</v>
      </c>
      <c r="AJ572" s="3">
        <f t="shared" si="2244"/>
        <v>-1166</v>
      </c>
      <c r="AK572" s="3">
        <f t="shared" si="2245"/>
        <v>1602</v>
      </c>
      <c r="AL572" s="3">
        <f t="shared" si="2246"/>
        <v>18</v>
      </c>
      <c r="AM572" s="3"/>
      <c r="AN572" s="3">
        <f t="shared" si="2247"/>
        <v>17555</v>
      </c>
      <c r="AO572" s="3">
        <f t="shared" si="2248"/>
        <v>414</v>
      </c>
      <c r="AQ572" s="6">
        <f t="shared" si="2249"/>
        <v>2.9229497180750011E-3</v>
      </c>
      <c r="AR572" s="6">
        <f t="shared" si="2250"/>
        <v>1.4074403962590642E-3</v>
      </c>
      <c r="AS572" s="6">
        <f t="shared" si="2251"/>
        <v>-5.9004843681197711E-2</v>
      </c>
      <c r="AT572" s="6">
        <f t="shared" si="2252"/>
        <v>-5.434782608695652E-2</v>
      </c>
      <c r="AU572" s="6">
        <f t="shared" si="2253"/>
        <v>2.2222222222222223E-2</v>
      </c>
      <c r="AV572" s="6">
        <f t="shared" si="2254"/>
        <v>-5.9178805258082529E-2</v>
      </c>
      <c r="AW572" s="6">
        <f t="shared" si="2255"/>
        <v>6.0002472011955552E-3</v>
      </c>
      <c r="AX572" s="6">
        <f t="shared" si="2256"/>
        <v>2.6773761713520749E-3</v>
      </c>
      <c r="AZ572" s="2">
        <f t="shared" si="2257"/>
        <v>4.7776134590949745E-2</v>
      </c>
      <c r="BA572" s="17">
        <f t="shared" si="2258"/>
        <v>2.3039679447938114E-2</v>
      </c>
      <c r="BB572" s="2">
        <f t="shared" si="2259"/>
        <v>2.3628061718126729E-3</v>
      </c>
      <c r="BC572" s="2">
        <f t="shared" si="2260"/>
        <v>2.0504812180673197E-3</v>
      </c>
      <c r="BD572" s="2">
        <f t="shared" si="2261"/>
        <v>3.1232495374535331E-4</v>
      </c>
      <c r="BE572" s="2">
        <f t="shared" si="2262"/>
        <v>6.2930083343234938E-2</v>
      </c>
      <c r="BF572" s="2">
        <f t="shared" si="2263"/>
        <v>0.91182251795019775</v>
      </c>
      <c r="BG572" s="2">
        <f t="shared" si="2264"/>
        <v>2.2884592534754639E-2</v>
      </c>
      <c r="BH572" s="2">
        <f t="shared" si="2265"/>
        <v>3.1404357094577028E-2</v>
      </c>
      <c r="BI572" s="2">
        <f t="shared" si="2266"/>
        <v>4.7834451203660373E-3</v>
      </c>
      <c r="BJ572" s="2">
        <f t="shared" si="2267"/>
        <v>0.96381219778505689</v>
      </c>
    </row>
    <row r="573" spans="1:62" ht="15.6" customHeight="1">
      <c r="A573" s="4">
        <v>44462</v>
      </c>
      <c r="B573">
        <f>Foglio1!S344</f>
        <v>6187006</v>
      </c>
      <c r="C573">
        <f>Foglio1!T344</f>
        <v>2364752</v>
      </c>
      <c r="E573">
        <f>Foglio1!R344</f>
        <v>295212</v>
      </c>
      <c r="G573">
        <f>Foglio1!K344</f>
        <v>18416</v>
      </c>
      <c r="H573" s="5">
        <f>Foglio1!I344</f>
        <v>656</v>
      </c>
      <c r="I573" s="5">
        <f>Foglio1!G344</f>
        <v>574</v>
      </c>
      <c r="J573" s="5">
        <f>Foglio1!H344</f>
        <v>82</v>
      </c>
      <c r="K573" s="5">
        <f>Foglio1!V344</f>
        <v>2</v>
      </c>
      <c r="M573" s="5">
        <f>Foglio1!J344</f>
        <v>17760</v>
      </c>
      <c r="N573" s="5">
        <f>Foglio1!N344</f>
        <v>270040</v>
      </c>
      <c r="O573" s="5">
        <f>Foglio1!O344</f>
        <v>6756</v>
      </c>
      <c r="Q573">
        <f t="shared" si="2233"/>
        <v>656</v>
      </c>
      <c r="R573">
        <f t="shared" si="2234"/>
        <v>277452</v>
      </c>
      <c r="Z573">
        <f t="shared" si="2235"/>
        <v>270040</v>
      </c>
      <c r="AA573">
        <f t="shared" si="2236"/>
        <v>17760</v>
      </c>
      <c r="AB573">
        <f t="shared" si="2237"/>
        <v>656</v>
      </c>
      <c r="AC573">
        <f t="shared" si="2238"/>
        <v>6756</v>
      </c>
      <c r="AE573" s="3">
        <f t="shared" si="2239"/>
        <v>21480</v>
      </c>
      <c r="AF573" s="3">
        <f t="shared" si="2240"/>
        <v>647</v>
      </c>
      <c r="AG573" s="3">
        <f t="shared" si="2241"/>
        <v>-817</v>
      </c>
      <c r="AH573" s="3">
        <f t="shared" si="2242"/>
        <v>-40</v>
      </c>
      <c r="AI573" s="3">
        <f t="shared" si="2243"/>
        <v>-10</v>
      </c>
      <c r="AJ573" s="3">
        <f t="shared" si="2244"/>
        <v>-777</v>
      </c>
      <c r="AK573" s="3">
        <f t="shared" si="2245"/>
        <v>1449</v>
      </c>
      <c r="AL573" s="3">
        <f t="shared" si="2246"/>
        <v>15</v>
      </c>
      <c r="AM573" s="3"/>
      <c r="AN573" s="3">
        <f t="shared" si="2247"/>
        <v>20833</v>
      </c>
      <c r="AO573" s="3">
        <f t="shared" si="2248"/>
        <v>647</v>
      </c>
      <c r="AQ573" s="6">
        <f t="shared" si="2249"/>
        <v>3.4838876683027532E-3</v>
      </c>
      <c r="AR573" s="6">
        <f t="shared" si="2250"/>
        <v>2.1964591855787347E-3</v>
      </c>
      <c r="AS573" s="6">
        <f t="shared" si="2251"/>
        <v>-4.2479072427598401E-2</v>
      </c>
      <c r="AT573" s="6">
        <f t="shared" si="2252"/>
        <v>-5.7471264367816091E-2</v>
      </c>
      <c r="AU573" s="6">
        <f t="shared" si="2253"/>
        <v>-0.10869565217391304</v>
      </c>
      <c r="AV573" s="6">
        <f t="shared" si="2254"/>
        <v>-4.1916167664670656E-2</v>
      </c>
      <c r="AW573" s="6">
        <f t="shared" si="2255"/>
        <v>5.394819632824629E-3</v>
      </c>
      <c r="AX573" s="6">
        <f t="shared" si="2256"/>
        <v>2.2251891410769915E-3</v>
      </c>
      <c r="AZ573" s="2">
        <f t="shared" si="2257"/>
        <v>4.7714839778723345E-2</v>
      </c>
      <c r="BA573" s="17">
        <f t="shared" si="2258"/>
        <v>3.0121042830540037E-2</v>
      </c>
      <c r="BB573" s="2">
        <f t="shared" si="2259"/>
        <v>2.2221318916575208E-3</v>
      </c>
      <c r="BC573" s="2">
        <f t="shared" si="2260"/>
        <v>1.9443654052003305E-3</v>
      </c>
      <c r="BD573" s="2">
        <f t="shared" si="2261"/>
        <v>2.7776648645719011E-4</v>
      </c>
      <c r="BE573" s="2">
        <f t="shared" si="2262"/>
        <v>6.0160156091215805E-2</v>
      </c>
      <c r="BF573" s="2">
        <f t="shared" si="2263"/>
        <v>0.91473246344999526</v>
      </c>
      <c r="BG573" s="2">
        <f t="shared" si="2264"/>
        <v>2.2885248567131419E-2</v>
      </c>
      <c r="BH573" s="2">
        <f t="shared" si="2265"/>
        <v>3.1168549087749783E-2</v>
      </c>
      <c r="BI573" s="2">
        <f t="shared" si="2266"/>
        <v>4.4526498696785405E-3</v>
      </c>
      <c r="BJ573" s="2">
        <f t="shared" si="2267"/>
        <v>0.96437880104257168</v>
      </c>
    </row>
    <row r="574" spans="1:62" ht="15.6" customHeight="1">
      <c r="A574" s="4">
        <v>44463</v>
      </c>
      <c r="B574">
        <f>Foglio1!S345</f>
        <v>6200510</v>
      </c>
      <c r="C574">
        <f>Foglio1!T345</f>
        <v>2370467</v>
      </c>
      <c r="E574">
        <f>Foglio1!R345</f>
        <v>295676</v>
      </c>
      <c r="G574">
        <f>Foglio1!K345</f>
        <v>17568</v>
      </c>
      <c r="H574" s="5">
        <f>Foglio1!I345</f>
        <v>623</v>
      </c>
      <c r="I574" s="5">
        <f>Foglio1!G345</f>
        <v>543</v>
      </c>
      <c r="J574" s="5">
        <f>Foglio1!H345</f>
        <v>80</v>
      </c>
      <c r="K574" s="5">
        <f>Foglio1!V345</f>
        <v>6</v>
      </c>
      <c r="M574" s="5">
        <f>Foglio1!J345</f>
        <v>16945</v>
      </c>
      <c r="N574" s="5">
        <f>Foglio1!N345</f>
        <v>271339</v>
      </c>
      <c r="O574" s="5">
        <f>Foglio1!O345</f>
        <v>6769</v>
      </c>
      <c r="Q574">
        <f t="shared" si="2233"/>
        <v>623</v>
      </c>
      <c r="R574">
        <f t="shared" si="2234"/>
        <v>278731</v>
      </c>
      <c r="Z574">
        <f t="shared" si="2235"/>
        <v>271339</v>
      </c>
      <c r="AA574">
        <f t="shared" si="2236"/>
        <v>16945</v>
      </c>
      <c r="AB574">
        <f t="shared" si="2237"/>
        <v>623</v>
      </c>
      <c r="AC574">
        <f t="shared" si="2238"/>
        <v>6769</v>
      </c>
      <c r="AE574" s="3">
        <f t="shared" si="2239"/>
        <v>13504</v>
      </c>
      <c r="AF574" s="3">
        <f t="shared" si="2240"/>
        <v>464</v>
      </c>
      <c r="AG574" s="3">
        <f t="shared" si="2241"/>
        <v>-848</v>
      </c>
      <c r="AH574" s="3">
        <f t="shared" si="2242"/>
        <v>-33</v>
      </c>
      <c r="AI574" s="3">
        <f t="shared" si="2243"/>
        <v>-2</v>
      </c>
      <c r="AJ574" s="3">
        <f t="shared" si="2244"/>
        <v>-815</v>
      </c>
      <c r="AK574" s="3">
        <f t="shared" si="2245"/>
        <v>1299</v>
      </c>
      <c r="AL574" s="3">
        <f t="shared" si="2246"/>
        <v>13</v>
      </c>
      <c r="AM574" s="3"/>
      <c r="AN574" s="3">
        <f t="shared" si="2247"/>
        <v>13040</v>
      </c>
      <c r="AO574" s="3">
        <f t="shared" si="2248"/>
        <v>464</v>
      </c>
      <c r="AQ574" s="6">
        <f t="shared" si="2249"/>
        <v>2.1826389048273105E-3</v>
      </c>
      <c r="AR574" s="6">
        <f t="shared" si="2250"/>
        <v>1.571751825806539E-3</v>
      </c>
      <c r="AS574" s="6">
        <f t="shared" si="2251"/>
        <v>-4.6046915725456126E-2</v>
      </c>
      <c r="AT574" s="6">
        <f t="shared" si="2252"/>
        <v>-5.0304878048780491E-2</v>
      </c>
      <c r="AU574" s="6">
        <f t="shared" si="2253"/>
        <v>-2.4390243902439025E-2</v>
      </c>
      <c r="AV574" s="6">
        <f t="shared" si="2254"/>
        <v>-4.5889639639639643E-2</v>
      </c>
      <c r="AW574" s="6">
        <f t="shared" si="2255"/>
        <v>4.8103984594874832E-3</v>
      </c>
      <c r="AX574" s="6">
        <f t="shared" si="2256"/>
        <v>1.9242155121373594E-3</v>
      </c>
      <c r="AZ574" s="2">
        <f t="shared" si="2257"/>
        <v>4.7685754881453303E-2</v>
      </c>
      <c r="BA574" s="17">
        <f t="shared" si="2258"/>
        <v>3.4360189573459717E-2</v>
      </c>
      <c r="BB574" s="2">
        <f t="shared" si="2259"/>
        <v>2.1070360800335502E-3</v>
      </c>
      <c r="BC574" s="2">
        <f t="shared" si="2260"/>
        <v>1.8364696492106224E-3</v>
      </c>
      <c r="BD574" s="2">
        <f t="shared" si="2261"/>
        <v>2.7056643082292781E-4</v>
      </c>
      <c r="BE574" s="2">
        <f t="shared" si="2262"/>
        <v>5.7309352128681393E-2</v>
      </c>
      <c r="BF574" s="2">
        <f t="shared" si="2263"/>
        <v>0.91769030966328002</v>
      </c>
      <c r="BG574" s="2">
        <f t="shared" si="2264"/>
        <v>2.2893302128004979E-2</v>
      </c>
      <c r="BH574" s="2">
        <f t="shared" si="2265"/>
        <v>3.0908469945355191E-2</v>
      </c>
      <c r="BI574" s="2">
        <f t="shared" si="2266"/>
        <v>4.5537340619307837E-3</v>
      </c>
      <c r="BJ574" s="2">
        <f t="shared" si="2267"/>
        <v>0.96453779599271405</v>
      </c>
    </row>
    <row r="575" spans="1:62" ht="15.6" customHeight="1">
      <c r="A575" s="4">
        <v>44464</v>
      </c>
      <c r="B575">
        <f>Foglio1!S346</f>
        <v>6214049</v>
      </c>
      <c r="C575">
        <f>Foglio1!T346</f>
        <v>2376526</v>
      </c>
      <c r="E575">
        <f>Foglio1!R346</f>
        <v>296100</v>
      </c>
      <c r="G575">
        <f>Foglio1!K346</f>
        <v>17267</v>
      </c>
      <c r="H575" s="5">
        <f>Foglio1!I346</f>
        <v>608</v>
      </c>
      <c r="I575" s="5">
        <f>Foglio1!G346</f>
        <v>531</v>
      </c>
      <c r="J575" s="5">
        <f>Foglio1!H346</f>
        <v>77</v>
      </c>
      <c r="K575" s="5">
        <f>Foglio1!V346</f>
        <v>1</v>
      </c>
      <c r="M575" s="5">
        <f>Foglio1!J346</f>
        <v>16659</v>
      </c>
      <c r="N575" s="5">
        <f>Foglio1!N346</f>
        <v>272051</v>
      </c>
      <c r="O575" s="5">
        <f>Foglio1!O346</f>
        <v>6782</v>
      </c>
      <c r="Q575">
        <f t="shared" si="2233"/>
        <v>608</v>
      </c>
      <c r="R575">
        <f t="shared" si="2234"/>
        <v>279441</v>
      </c>
      <c r="Z575">
        <f t="shared" si="2235"/>
        <v>272051</v>
      </c>
      <c r="AA575">
        <f t="shared" si="2236"/>
        <v>16659</v>
      </c>
      <c r="AB575">
        <f t="shared" si="2237"/>
        <v>608</v>
      </c>
      <c r="AC575">
        <f t="shared" si="2238"/>
        <v>6782</v>
      </c>
      <c r="AE575" s="3">
        <f t="shared" si="2239"/>
        <v>13539</v>
      </c>
      <c r="AF575" s="3">
        <f t="shared" si="2240"/>
        <v>424</v>
      </c>
      <c r="AG575" s="3">
        <f t="shared" si="2241"/>
        <v>-301</v>
      </c>
      <c r="AH575" s="3">
        <f t="shared" si="2242"/>
        <v>-15</v>
      </c>
      <c r="AI575" s="3">
        <f t="shared" si="2243"/>
        <v>-3</v>
      </c>
      <c r="AJ575" s="3">
        <f t="shared" si="2244"/>
        <v>-286</v>
      </c>
      <c r="AK575" s="3">
        <f t="shared" si="2245"/>
        <v>712</v>
      </c>
      <c r="AL575" s="3">
        <f t="shared" si="2246"/>
        <v>13</v>
      </c>
      <c r="AM575" s="3"/>
      <c r="AN575" s="3">
        <f t="shared" si="2247"/>
        <v>13115</v>
      </c>
      <c r="AO575" s="3">
        <f t="shared" si="2248"/>
        <v>424</v>
      </c>
      <c r="AQ575" s="6">
        <f t="shared" si="2249"/>
        <v>2.1835300644624392E-3</v>
      </c>
      <c r="AR575" s="6">
        <f t="shared" si="2250"/>
        <v>1.4340020833615173E-3</v>
      </c>
      <c r="AS575" s="6">
        <f t="shared" si="2251"/>
        <v>-1.7133424408014571E-2</v>
      </c>
      <c r="AT575" s="6">
        <f t="shared" si="2252"/>
        <v>-2.4077046548956663E-2</v>
      </c>
      <c r="AU575" s="6">
        <f t="shared" si="2253"/>
        <v>-3.7499999999999999E-2</v>
      </c>
      <c r="AV575" s="6">
        <f t="shared" si="2254"/>
        <v>-1.6878135143110061E-2</v>
      </c>
      <c r="AW575" s="6">
        <f t="shared" si="2255"/>
        <v>2.6240238225982994E-3</v>
      </c>
      <c r="AX575" s="6">
        <f t="shared" si="2256"/>
        <v>1.9205200177278771E-3</v>
      </c>
      <c r="AZ575" s="2">
        <f t="shared" si="2257"/>
        <v>4.7650090947142516E-2</v>
      </c>
      <c r="BA575" s="17">
        <f t="shared" si="2258"/>
        <v>3.1316936258217E-2</v>
      </c>
      <c r="BB575" s="2">
        <f t="shared" si="2259"/>
        <v>2.0533603512326915E-3</v>
      </c>
      <c r="BC575" s="2">
        <f t="shared" si="2260"/>
        <v>1.7933130699088146E-3</v>
      </c>
      <c r="BD575" s="2">
        <f t="shared" si="2261"/>
        <v>2.6004728132387708E-4</v>
      </c>
      <c r="BE575" s="2">
        <f t="shared" si="2262"/>
        <v>5.6261398176291791E-2</v>
      </c>
      <c r="BF575" s="2">
        <f t="shared" si="2263"/>
        <v>0.91878081729145555</v>
      </c>
      <c r="BG575" s="2">
        <f t="shared" si="2264"/>
        <v>2.2904424181019924E-2</v>
      </c>
      <c r="BH575" s="2">
        <f t="shared" si="2265"/>
        <v>3.0752302079110443E-2</v>
      </c>
      <c r="BI575" s="2">
        <f t="shared" si="2266"/>
        <v>4.4593733711704407E-3</v>
      </c>
      <c r="BJ575" s="2">
        <f t="shared" si="2267"/>
        <v>0.96478832454971908</v>
      </c>
    </row>
    <row r="576" spans="1:62" ht="15.6" customHeight="1">
      <c r="A576" s="4">
        <v>44465</v>
      </c>
      <c r="B576">
        <f>Foglio1!S347</f>
        <v>6224820</v>
      </c>
      <c r="C576">
        <f>Foglio1!T347</f>
        <v>2381531</v>
      </c>
      <c r="E576">
        <f>Foglio1!R347</f>
        <v>296522</v>
      </c>
      <c r="G576">
        <f>Foglio1!K347</f>
        <v>17003</v>
      </c>
      <c r="H576" s="5">
        <f>Foglio1!I347</f>
        <v>607</v>
      </c>
      <c r="I576" s="5">
        <f>Foglio1!G347</f>
        <v>534</v>
      </c>
      <c r="J576" s="5">
        <f>Foglio1!H347</f>
        <v>73</v>
      </c>
      <c r="K576" s="5">
        <f>Foglio1!V347</f>
        <v>0</v>
      </c>
      <c r="M576" s="5">
        <f>Foglio1!J347</f>
        <v>16396</v>
      </c>
      <c r="N576" s="5">
        <f>Foglio1!N347</f>
        <v>272734</v>
      </c>
      <c r="O576" s="5">
        <f>Foglio1!O347</f>
        <v>6785</v>
      </c>
      <c r="Q576">
        <f t="shared" si="2233"/>
        <v>607</v>
      </c>
      <c r="R576">
        <f t="shared" si="2234"/>
        <v>280126</v>
      </c>
      <c r="Z576">
        <f t="shared" si="2235"/>
        <v>272734</v>
      </c>
      <c r="AA576">
        <f t="shared" si="2236"/>
        <v>16396</v>
      </c>
      <c r="AB576">
        <f t="shared" si="2237"/>
        <v>607</v>
      </c>
      <c r="AC576">
        <f t="shared" si="2238"/>
        <v>6785</v>
      </c>
      <c r="AE576" s="3">
        <f t="shared" si="2239"/>
        <v>10771</v>
      </c>
      <c r="AF576" s="3">
        <f t="shared" si="2240"/>
        <v>422</v>
      </c>
      <c r="AG576" s="3">
        <f t="shared" si="2241"/>
        <v>-264</v>
      </c>
      <c r="AH576" s="3">
        <f t="shared" si="2242"/>
        <v>-1</v>
      </c>
      <c r="AI576" s="3">
        <f t="shared" si="2243"/>
        <v>-4</v>
      </c>
      <c r="AJ576" s="3">
        <f t="shared" si="2244"/>
        <v>-263</v>
      </c>
      <c r="AK576" s="3">
        <f t="shared" si="2245"/>
        <v>683</v>
      </c>
      <c r="AL576" s="3">
        <f t="shared" si="2246"/>
        <v>3</v>
      </c>
      <c r="AM576" s="3"/>
      <c r="AN576" s="3">
        <f t="shared" si="2247"/>
        <v>10349</v>
      </c>
      <c r="AO576" s="3">
        <f t="shared" si="2248"/>
        <v>422</v>
      </c>
      <c r="AQ576" s="6">
        <f t="shared" si="2249"/>
        <v>1.7333303937577577E-3</v>
      </c>
      <c r="AR576" s="6">
        <f t="shared" si="2250"/>
        <v>1.425194191151638E-3</v>
      </c>
      <c r="AS576" s="6">
        <f t="shared" si="2251"/>
        <v>-1.5289280129727226E-2</v>
      </c>
      <c r="AT576" s="6">
        <f t="shared" si="2252"/>
        <v>-1.6447368421052631E-3</v>
      </c>
      <c r="AU576" s="6">
        <f t="shared" si="2253"/>
        <v>-5.1948051948051951E-2</v>
      </c>
      <c r="AV576" s="6">
        <f t="shared" si="2254"/>
        <v>-1.5787262140584669E-2</v>
      </c>
      <c r="AW576" s="6">
        <f t="shared" si="2255"/>
        <v>2.5105586820118285E-3</v>
      </c>
      <c r="AX576" s="6">
        <f t="shared" si="2256"/>
        <v>4.423473901503981E-4</v>
      </c>
      <c r="AZ576" s="2">
        <f t="shared" si="2257"/>
        <v>4.7635433635028805E-2</v>
      </c>
      <c r="BA576" s="17">
        <f t="shared" si="2258"/>
        <v>3.9179277690093772E-2</v>
      </c>
      <c r="BB576" s="2">
        <f t="shared" si="2259"/>
        <v>2.0470656477428319E-3</v>
      </c>
      <c r="BC576" s="2">
        <f t="shared" si="2260"/>
        <v>1.8008781810455886E-3</v>
      </c>
      <c r="BD576" s="2">
        <f t="shared" si="2261"/>
        <v>2.4618746669724338E-4</v>
      </c>
      <c r="BE576" s="2">
        <f t="shared" si="2262"/>
        <v>5.5294379506410994E-2</v>
      </c>
      <c r="BF576" s="2">
        <f t="shared" si="2263"/>
        <v>0.91977661016720513</v>
      </c>
      <c r="BG576" s="2">
        <f t="shared" si="2264"/>
        <v>2.2881944678641044E-2</v>
      </c>
      <c r="BH576" s="2">
        <f t="shared" si="2265"/>
        <v>3.1406222431335645E-2</v>
      </c>
      <c r="BI576" s="2">
        <f t="shared" si="2266"/>
        <v>4.2933599952949481E-3</v>
      </c>
      <c r="BJ576" s="2">
        <f t="shared" si="2267"/>
        <v>0.96430041757336937</v>
      </c>
    </row>
    <row r="577" spans="1:62" ht="15.6" customHeight="1">
      <c r="A577" s="4"/>
      <c r="H577" s="5"/>
      <c r="I577" s="5"/>
      <c r="J577" s="5"/>
      <c r="K577" s="5"/>
      <c r="M577" s="5"/>
      <c r="N577" s="5"/>
      <c r="O577" s="5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Q577" s="6"/>
      <c r="AR577" s="6"/>
      <c r="AS577" s="6"/>
      <c r="AT577" s="6"/>
      <c r="AU577" s="6"/>
      <c r="AV577" s="6"/>
      <c r="AW577" s="6"/>
      <c r="AX577" s="6"/>
      <c r="AZ577" s="2"/>
      <c r="BA577" s="17"/>
      <c r="BB577" s="2"/>
      <c r="BC577" s="2"/>
      <c r="BD577" s="2"/>
      <c r="BE577" s="2"/>
      <c r="BF577" s="2"/>
      <c r="BG577" s="2"/>
      <c r="BH577" s="2"/>
      <c r="BI577" s="2"/>
      <c r="BJ577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350"/>
  <sheetViews>
    <sheetView workbookViewId="0">
      <pane xSplit="1" ySplit="1" topLeftCell="U326" activePane="bottomRight" state="frozen"/>
      <selection activeCell="A569" sqref="A569:BJ576"/>
      <selection pane="topRight" activeCell="A569" sqref="A569:BJ576"/>
      <selection pane="bottomLeft" activeCell="A569" sqref="A569:BJ576"/>
      <selection pane="bottomRight" activeCell="A569" sqref="A569:BJ576"/>
    </sheetView>
  </sheetViews>
  <sheetFormatPr defaultRowHeight="14.4"/>
  <cols>
    <col min="1" max="1" width="18.6640625" bestFit="1" customWidth="1"/>
    <col min="2" max="2" width="5.21875" bestFit="1" customWidth="1"/>
    <col min="3" max="3" width="13.5546875" bestFit="1" customWidth="1"/>
    <col min="4" max="4" width="20.77734375" bestFit="1" customWidth="1"/>
    <col min="5" max="5" width="12.6640625" bestFit="1" customWidth="1"/>
    <col min="6" max="6" width="21" bestFit="1" customWidth="1"/>
    <col min="7" max="7" width="20" bestFit="1" customWidth="1"/>
    <col min="8" max="8" width="15.109375" bestFit="1" customWidth="1"/>
    <col min="9" max="9" width="17.5546875" bestFit="1" customWidth="1"/>
    <col min="10" max="10" width="20.33203125" bestFit="1" customWidth="1"/>
    <col min="11" max="11" width="12.6640625" bestFit="1" customWidth="1"/>
    <col min="12" max="12" width="22.33203125" bestFit="1" customWidth="1"/>
    <col min="13" max="13" width="12.21875" bestFit="1" customWidth="1"/>
    <col min="14" max="14" width="13.21875" bestFit="1" customWidth="1"/>
    <col min="15" max="15" width="8" bestFit="1" customWidth="1"/>
    <col min="16" max="16" width="26" bestFit="1" customWidth="1"/>
    <col min="17" max="17" width="15.88671875" bestFit="1" customWidth="1"/>
    <col min="18" max="18" width="10" bestFit="1" customWidth="1"/>
    <col min="19" max="19" width="7.77734375" bestFit="1" customWidth="1"/>
    <col min="20" max="20" width="10.33203125" bestFit="1" customWidth="1"/>
    <col min="21" max="21" width="4.77734375" bestFit="1" customWidth="1"/>
    <col min="25" max="25" width="27.44140625" bestFit="1" customWidth="1"/>
    <col min="26" max="26" width="7.44140625" customWidth="1"/>
    <col min="27" max="27" width="22.4414062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  <c r="AF1" t="s">
        <v>93</v>
      </c>
      <c r="AG1" t="s">
        <v>512</v>
      </c>
      <c r="AH1" t="s">
        <v>513</v>
      </c>
      <c r="AI1" t="s">
        <v>514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34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34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34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34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34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34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34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34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  <c r="AH72">
        <v>1</v>
      </c>
    </row>
    <row r="73" spans="1:34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34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34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34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34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34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34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34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0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0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</row>
    <row r="195" spans="1:30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0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0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0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0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0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0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0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0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0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0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0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0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0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0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0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</row>
    <row r="211" spans="1:30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0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0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0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0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0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0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0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0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0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0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0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0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0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0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0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0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0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0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0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0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0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0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0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0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0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0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0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</row>
    <row r="239" spans="1:30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0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4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4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4">
      <c r="A243" s="31" t="s">
        <v>405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217</v>
      </c>
      <c r="AD243" t="s">
        <v>243</v>
      </c>
    </row>
    <row r="244" spans="1:34">
      <c r="A244" s="31" t="s">
        <v>411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217</v>
      </c>
      <c r="AD244" t="s">
        <v>243</v>
      </c>
    </row>
    <row r="245" spans="1:34">
      <c r="A245" s="31" t="s">
        <v>406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217</v>
      </c>
      <c r="AD245" t="s">
        <v>243</v>
      </c>
      <c r="AH245">
        <v>1</v>
      </c>
    </row>
    <row r="246" spans="1:34">
      <c r="A246" s="31" t="s">
        <v>407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217</v>
      </c>
      <c r="AD246" t="s">
        <v>243</v>
      </c>
    </row>
    <row r="247" spans="1:34">
      <c r="A247" s="31" t="s">
        <v>408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217</v>
      </c>
      <c r="AD247" t="s">
        <v>243</v>
      </c>
    </row>
    <row r="248" spans="1:34">
      <c r="A248" s="31" t="s">
        <v>409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217</v>
      </c>
      <c r="AD248" t="s">
        <v>243</v>
      </c>
    </row>
    <row r="249" spans="1:34">
      <c r="A249" s="31" t="s">
        <v>410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217</v>
      </c>
      <c r="AD249" t="s">
        <v>243</v>
      </c>
    </row>
    <row r="250" spans="1:34">
      <c r="A250" s="31" t="s">
        <v>413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217</v>
      </c>
      <c r="AD250" t="s">
        <v>243</v>
      </c>
    </row>
    <row r="251" spans="1:34">
      <c r="A251" s="31" t="s">
        <v>414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217</v>
      </c>
      <c r="AD251" t="s">
        <v>243</v>
      </c>
    </row>
    <row r="252" spans="1:34">
      <c r="A252" s="31" t="s">
        <v>415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217</v>
      </c>
      <c r="AD252" t="s">
        <v>243</v>
      </c>
    </row>
    <row r="253" spans="1:34">
      <c r="A253" s="31" t="s">
        <v>416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217</v>
      </c>
      <c r="AD253" t="s">
        <v>243</v>
      </c>
    </row>
    <row r="254" spans="1:34">
      <c r="A254" s="31" t="s">
        <v>417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217</v>
      </c>
      <c r="AD254" t="s">
        <v>243</v>
      </c>
    </row>
    <row r="255" spans="1:34">
      <c r="A255" s="31" t="s">
        <v>418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217</v>
      </c>
      <c r="AD255" t="s">
        <v>243</v>
      </c>
    </row>
    <row r="256" spans="1:34">
      <c r="A256" s="31" t="s">
        <v>419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217</v>
      </c>
      <c r="AD256" t="s">
        <v>243</v>
      </c>
    </row>
    <row r="257" spans="1:34">
      <c r="A257" s="31" t="s">
        <v>421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217</v>
      </c>
      <c r="AD257" t="s">
        <v>243</v>
      </c>
    </row>
    <row r="258" spans="1:34">
      <c r="A258" s="31" t="s">
        <v>422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217</v>
      </c>
      <c r="AD258" t="s">
        <v>243</v>
      </c>
    </row>
    <row r="259" spans="1:34">
      <c r="A259" s="31" t="s">
        <v>423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217</v>
      </c>
      <c r="AD259" t="s">
        <v>243</v>
      </c>
    </row>
    <row r="260" spans="1:34">
      <c r="A260" s="31" t="s">
        <v>424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217</v>
      </c>
      <c r="AD260" t="s">
        <v>243</v>
      </c>
    </row>
    <row r="261" spans="1:34">
      <c r="A261" s="31" t="s">
        <v>425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217</v>
      </c>
      <c r="AD261" t="s">
        <v>243</v>
      </c>
    </row>
    <row r="262" spans="1:34">
      <c r="A262" s="31" t="s">
        <v>426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217</v>
      </c>
      <c r="AD262" t="s">
        <v>243</v>
      </c>
    </row>
    <row r="263" spans="1:34">
      <c r="A263" s="31" t="s">
        <v>427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217</v>
      </c>
      <c r="AD263" t="s">
        <v>243</v>
      </c>
    </row>
    <row r="264" spans="1:34">
      <c r="A264" s="31" t="s">
        <v>429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217</v>
      </c>
      <c r="AD264" t="s">
        <v>243</v>
      </c>
    </row>
    <row r="265" spans="1:34">
      <c r="A265" s="31" t="s">
        <v>430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217</v>
      </c>
      <c r="AD265" t="s">
        <v>243</v>
      </c>
      <c r="AH265">
        <v>1</v>
      </c>
    </row>
    <row r="266" spans="1:34">
      <c r="A266" s="31" t="s">
        <v>431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217</v>
      </c>
      <c r="AD266" t="s">
        <v>243</v>
      </c>
    </row>
    <row r="267" spans="1:34">
      <c r="A267" s="31" t="s">
        <v>432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217</v>
      </c>
      <c r="AD267" t="s">
        <v>243</v>
      </c>
    </row>
    <row r="268" spans="1:34">
      <c r="A268" s="31" t="s">
        <v>433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217</v>
      </c>
      <c r="AD268" t="s">
        <v>243</v>
      </c>
      <c r="AH268">
        <v>1</v>
      </c>
    </row>
    <row r="269" spans="1:34">
      <c r="A269" s="31" t="s">
        <v>434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217</v>
      </c>
      <c r="AD269" t="s">
        <v>243</v>
      </c>
    </row>
    <row r="270" spans="1:34">
      <c r="A270" s="31" t="s">
        <v>435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217</v>
      </c>
      <c r="AD270" t="s">
        <v>243</v>
      </c>
    </row>
    <row r="271" spans="1:34">
      <c r="A271" s="31" t="s">
        <v>437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217</v>
      </c>
      <c r="AD271" t="s">
        <v>243</v>
      </c>
    </row>
    <row r="272" spans="1:34">
      <c r="A272" s="31" t="s">
        <v>438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217</v>
      </c>
      <c r="AD272" t="s">
        <v>243</v>
      </c>
    </row>
    <row r="273" spans="1:34">
      <c r="A273" s="31" t="s">
        <v>439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440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217</v>
      </c>
      <c r="AD273" t="s">
        <v>243</v>
      </c>
    </row>
    <row r="274" spans="1:34">
      <c r="A274" s="31" t="s">
        <v>441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442</v>
      </c>
      <c r="X274" t="s">
        <v>443</v>
      </c>
      <c r="Y274">
        <v>234275</v>
      </c>
      <c r="Z274">
        <v>0</v>
      </c>
      <c r="AA274">
        <v>2702471</v>
      </c>
      <c r="AB274">
        <v>2359615</v>
      </c>
      <c r="AC274" t="s">
        <v>217</v>
      </c>
      <c r="AD274" t="s">
        <v>243</v>
      </c>
    </row>
    <row r="275" spans="1:34">
      <c r="A275" s="31" t="s">
        <v>444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217</v>
      </c>
      <c r="AD275" t="s">
        <v>243</v>
      </c>
    </row>
    <row r="276" spans="1:34">
      <c r="A276" s="31" t="s">
        <v>445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217</v>
      </c>
      <c r="AD276" t="s">
        <v>243</v>
      </c>
      <c r="AH276">
        <f>1+1</f>
        <v>2</v>
      </c>
    </row>
    <row r="277" spans="1:34">
      <c r="A277" s="31" t="s">
        <v>446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217</v>
      </c>
      <c r="AD277" t="s">
        <v>243</v>
      </c>
    </row>
    <row r="278" spans="1:34">
      <c r="A278" s="31" t="s">
        <v>448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217</v>
      </c>
      <c r="AD278" t="s">
        <v>243</v>
      </c>
    </row>
    <row r="279" spans="1:34">
      <c r="A279" s="31" t="s">
        <v>449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217</v>
      </c>
      <c r="AD279" t="s">
        <v>243</v>
      </c>
    </row>
    <row r="280" spans="1:34">
      <c r="A280" s="31" t="s">
        <v>450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451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217</v>
      </c>
      <c r="AD280" t="s">
        <v>243</v>
      </c>
    </row>
    <row r="281" spans="1:34">
      <c r="A281" s="31" t="s">
        <v>452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217</v>
      </c>
      <c r="AD281" t="s">
        <v>243</v>
      </c>
      <c r="AH281">
        <v>1</v>
      </c>
    </row>
    <row r="282" spans="1:34">
      <c r="A282" s="31" t="s">
        <v>453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217</v>
      </c>
      <c r="AD282" t="s">
        <v>243</v>
      </c>
    </row>
    <row r="283" spans="1:34">
      <c r="A283" s="31" t="s">
        <v>454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217</v>
      </c>
      <c r="AD283" t="s">
        <v>243</v>
      </c>
    </row>
    <row r="284" spans="1:34">
      <c r="A284" s="31" t="s">
        <v>455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217</v>
      </c>
      <c r="AD284" t="s">
        <v>243</v>
      </c>
    </row>
    <row r="285" spans="1:34">
      <c r="A285" s="31" t="s">
        <v>458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217</v>
      </c>
      <c r="AD285" t="s">
        <v>243</v>
      </c>
    </row>
    <row r="286" spans="1:34">
      <c r="A286" s="31" t="s">
        <v>459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217</v>
      </c>
      <c r="AD286" t="s">
        <v>243</v>
      </c>
    </row>
    <row r="287" spans="1:34">
      <c r="A287" s="31" t="s">
        <v>460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217</v>
      </c>
      <c r="AD287" t="s">
        <v>243</v>
      </c>
    </row>
    <row r="288" spans="1:34">
      <c r="A288" s="31" t="s">
        <v>461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217</v>
      </c>
      <c r="AD288" t="s">
        <v>243</v>
      </c>
    </row>
    <row r="289" spans="1:35">
      <c r="A289" s="31" t="s">
        <v>462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217</v>
      </c>
      <c r="AD289" t="s">
        <v>243</v>
      </c>
    </row>
    <row r="290" spans="1:35">
      <c r="A290" s="31" t="s">
        <v>463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217</v>
      </c>
      <c r="AD290" t="s">
        <v>243</v>
      </c>
      <c r="AH290">
        <v>1</v>
      </c>
    </row>
    <row r="291" spans="1:35">
      <c r="A291" s="31" t="s">
        <v>457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217</v>
      </c>
      <c r="AD291" t="s">
        <v>243</v>
      </c>
    </row>
    <row r="292" spans="1:35">
      <c r="A292" s="31" t="s">
        <v>465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217</v>
      </c>
      <c r="AD292" t="s">
        <v>243</v>
      </c>
    </row>
    <row r="293" spans="1:35">
      <c r="A293" s="31" t="s">
        <v>466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217</v>
      </c>
      <c r="AD293" t="s">
        <v>243</v>
      </c>
      <c r="AH293">
        <v>1</v>
      </c>
    </row>
    <row r="294" spans="1:35">
      <c r="A294" s="31" t="s">
        <v>467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217</v>
      </c>
      <c r="AD294" t="s">
        <v>243</v>
      </c>
    </row>
    <row r="295" spans="1:35">
      <c r="A295" s="31" t="s">
        <v>468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217</v>
      </c>
      <c r="AD295" t="s">
        <v>243</v>
      </c>
    </row>
    <row r="296" spans="1:35">
      <c r="A296" s="31" t="s">
        <v>469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217</v>
      </c>
      <c r="AD296" t="s">
        <v>243</v>
      </c>
    </row>
    <row r="297" spans="1:35">
      <c r="A297" s="31" t="s">
        <v>470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217</v>
      </c>
      <c r="AD297" t="s">
        <v>243</v>
      </c>
    </row>
    <row r="298" spans="1:35">
      <c r="A298" s="31" t="s">
        <v>471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217</v>
      </c>
      <c r="AD298" t="s">
        <v>243</v>
      </c>
    </row>
    <row r="299" spans="1:35">
      <c r="A299" s="31" t="s">
        <v>473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217</v>
      </c>
      <c r="AD299" t="s">
        <v>243</v>
      </c>
    </row>
    <row r="300" spans="1:35">
      <c r="A300" s="31" t="s">
        <v>474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475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217</v>
      </c>
      <c r="AD300" t="s">
        <v>243</v>
      </c>
    </row>
    <row r="301" spans="1:35">
      <c r="A301" s="31" t="s">
        <v>476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477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217</v>
      </c>
      <c r="AD301" t="s">
        <v>243</v>
      </c>
    </row>
    <row r="302" spans="1:35">
      <c r="A302" s="31" t="s">
        <v>478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479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217</v>
      </c>
      <c r="AD302" t="s">
        <v>243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480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217</v>
      </c>
      <c r="AD303" t="s">
        <v>243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481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217</v>
      </c>
      <c r="AD304" t="s">
        <v>243</v>
      </c>
      <c r="AF304">
        <f t="shared" si="0"/>
        <v>3</v>
      </c>
      <c r="AH304">
        <v>1</v>
      </c>
      <c r="AI304">
        <f t="shared" si="1"/>
        <v>4</v>
      </c>
    </row>
    <row r="305" spans="1:35">
      <c r="A305" s="31" t="s">
        <v>482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217</v>
      </c>
      <c r="AD305" t="s">
        <v>243</v>
      </c>
      <c r="AF305">
        <f>O305-O304</f>
        <v>4</v>
      </c>
      <c r="AH305">
        <v>1</v>
      </c>
      <c r="AI305">
        <f t="shared" si="1"/>
        <v>5</v>
      </c>
    </row>
    <row r="306" spans="1:35">
      <c r="A306" s="31" t="s">
        <v>484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217</v>
      </c>
      <c r="AD306" t="s">
        <v>243</v>
      </c>
      <c r="AF306">
        <f t="shared" ref="AF306:AF347" si="2">O306-O305</f>
        <v>7</v>
      </c>
      <c r="AH306">
        <f>1+1+1</f>
        <v>3</v>
      </c>
      <c r="AI306">
        <f t="shared" si="1"/>
        <v>10</v>
      </c>
    </row>
    <row r="307" spans="1:35">
      <c r="A307" s="31" t="s">
        <v>485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486</v>
      </c>
      <c r="Y307">
        <v>257581</v>
      </c>
      <c r="Z307">
        <v>0</v>
      </c>
      <c r="AA307">
        <v>2881094</v>
      </c>
      <c r="AB307">
        <v>2643675</v>
      </c>
      <c r="AC307" t="s">
        <v>217</v>
      </c>
      <c r="AD307" t="s">
        <v>243</v>
      </c>
      <c r="AF307">
        <f t="shared" si="2"/>
        <v>0</v>
      </c>
      <c r="AH307">
        <f>7+1+1</f>
        <v>9</v>
      </c>
      <c r="AI307">
        <f t="shared" si="1"/>
        <v>9</v>
      </c>
    </row>
    <row r="308" spans="1:35">
      <c r="A308" s="31" t="s">
        <v>487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488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217</v>
      </c>
      <c r="AD308" t="s">
        <v>243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489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490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217</v>
      </c>
      <c r="AD309" t="s">
        <v>243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491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492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217</v>
      </c>
      <c r="AD310" t="s">
        <v>243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493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494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217</v>
      </c>
      <c r="AD311" t="s">
        <v>243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495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217</v>
      </c>
      <c r="AD312" t="s">
        <v>243</v>
      </c>
      <c r="AF312">
        <f t="shared" si="2"/>
        <v>6</v>
      </c>
      <c r="AH312">
        <f>2+7+7+1+1+1+1</f>
        <v>20</v>
      </c>
      <c r="AI312">
        <f t="shared" si="1"/>
        <v>26</v>
      </c>
    </row>
    <row r="313" spans="1:35">
      <c r="A313" s="31" t="s">
        <v>497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498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217</v>
      </c>
      <c r="AD313" t="s">
        <v>243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499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500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217</v>
      </c>
      <c r="AD314" t="s">
        <v>243</v>
      </c>
      <c r="AF314">
        <f t="shared" si="2"/>
        <v>11</v>
      </c>
      <c r="AG314">
        <v>11</v>
      </c>
      <c r="AH314">
        <f>1+4+4+1</f>
        <v>10</v>
      </c>
      <c r="AI314">
        <f t="shared" si="1"/>
        <v>10</v>
      </c>
    </row>
    <row r="315" spans="1:35">
      <c r="A315" s="31" t="s">
        <v>501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502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217</v>
      </c>
      <c r="AD315" t="s">
        <v>243</v>
      </c>
      <c r="AF315">
        <f t="shared" si="2"/>
        <v>9</v>
      </c>
      <c r="AG315">
        <v>9</v>
      </c>
      <c r="AH315">
        <f>2+7+7+1+1</f>
        <v>18</v>
      </c>
      <c r="AI315">
        <f t="shared" si="1"/>
        <v>18</v>
      </c>
    </row>
    <row r="316" spans="1:35">
      <c r="A316" s="31" t="s">
        <v>503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504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217</v>
      </c>
      <c r="AD316" t="s">
        <v>243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505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506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217</v>
      </c>
      <c r="AD317" t="s">
        <v>243</v>
      </c>
      <c r="AF317">
        <f t="shared" si="2"/>
        <v>11</v>
      </c>
      <c r="AG317">
        <v>11</v>
      </c>
      <c r="AH317">
        <f>8+6+3+1+1</f>
        <v>19</v>
      </c>
      <c r="AI317">
        <f t="shared" si="1"/>
        <v>19</v>
      </c>
    </row>
    <row r="318" spans="1:35">
      <c r="A318" s="31" t="s">
        <v>507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508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217</v>
      </c>
      <c r="AD318" t="s">
        <v>243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509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510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217</v>
      </c>
      <c r="AD319" t="s">
        <v>243</v>
      </c>
      <c r="AF319">
        <f t="shared" si="2"/>
        <v>10</v>
      </c>
      <c r="AG319">
        <v>10</v>
      </c>
      <c r="AH319">
        <f>1+5+6+3+1</f>
        <v>16</v>
      </c>
      <c r="AI319">
        <f t="shared" ref="AI319:AI347" si="3">AF319-AG319+AH319</f>
        <v>16</v>
      </c>
    </row>
    <row r="320" spans="1:35">
      <c r="A320" s="31" t="s">
        <v>515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516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217</v>
      </c>
      <c r="AD320" t="s">
        <v>243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517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518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217</v>
      </c>
      <c r="AD321" t="s">
        <v>243</v>
      </c>
      <c r="AF321">
        <f t="shared" si="2"/>
        <v>19</v>
      </c>
      <c r="AG321">
        <v>19</v>
      </c>
      <c r="AH321">
        <f>4+12+1</f>
        <v>17</v>
      </c>
      <c r="AI321">
        <f t="shared" si="3"/>
        <v>17</v>
      </c>
    </row>
    <row r="322" spans="1:35">
      <c r="A322" s="31" t="s">
        <v>519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520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217</v>
      </c>
      <c r="AD322" t="s">
        <v>243</v>
      </c>
      <c r="AF322">
        <f t="shared" si="2"/>
        <v>27</v>
      </c>
      <c r="AG322">
        <v>27</v>
      </c>
      <c r="AH322">
        <f>8+12+1</f>
        <v>21</v>
      </c>
      <c r="AI322">
        <f t="shared" si="3"/>
        <v>21</v>
      </c>
    </row>
    <row r="323" spans="1:35">
      <c r="A323" s="31" t="s">
        <v>521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522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217</v>
      </c>
      <c r="AD323" t="s">
        <v>243</v>
      </c>
      <c r="AF323">
        <f t="shared" si="2"/>
        <v>23</v>
      </c>
      <c r="AG323">
        <v>23</v>
      </c>
      <c r="AH323">
        <f>6+11+1+2</f>
        <v>20</v>
      </c>
      <c r="AI323">
        <f t="shared" si="3"/>
        <v>20</v>
      </c>
    </row>
    <row r="324" spans="1:35">
      <c r="A324" s="31" t="s">
        <v>523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524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217</v>
      </c>
      <c r="AD324" t="s">
        <v>243</v>
      </c>
      <c r="AF324">
        <f t="shared" si="2"/>
        <v>21</v>
      </c>
      <c r="AG324">
        <v>19</v>
      </c>
      <c r="AH324">
        <f>7+5+3+4+3+1</f>
        <v>23</v>
      </c>
      <c r="AI324">
        <f t="shared" si="3"/>
        <v>25</v>
      </c>
    </row>
    <row r="325" spans="1:35">
      <c r="A325" s="31" t="s">
        <v>525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526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217</v>
      </c>
      <c r="AD325" t="s">
        <v>243</v>
      </c>
      <c r="AF325">
        <f t="shared" si="2"/>
        <v>22</v>
      </c>
      <c r="AG325">
        <v>21</v>
      </c>
      <c r="AH325">
        <f>4+5+5+1+1+1</f>
        <v>17</v>
      </c>
      <c r="AI325">
        <f t="shared" si="3"/>
        <v>18</v>
      </c>
    </row>
    <row r="326" spans="1:35">
      <c r="A326" s="31" t="s">
        <v>527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528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217</v>
      </c>
      <c r="AD326" t="s">
        <v>243</v>
      </c>
      <c r="AF326">
        <f t="shared" si="2"/>
        <v>10</v>
      </c>
      <c r="AG326">
        <v>10</v>
      </c>
      <c r="AH326">
        <f>2+12+2+1+1+1+2+1</f>
        <v>22</v>
      </c>
      <c r="AI326">
        <f t="shared" si="3"/>
        <v>22</v>
      </c>
    </row>
    <row r="327" spans="1:35">
      <c r="A327" s="31" t="s">
        <v>530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531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217</v>
      </c>
      <c r="AD327" t="s">
        <v>243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532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533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217</v>
      </c>
      <c r="AD328" t="s">
        <v>243</v>
      </c>
      <c r="AF328">
        <f t="shared" si="2"/>
        <v>29</v>
      </c>
      <c r="AG328">
        <v>29</v>
      </c>
      <c r="AH328">
        <f>3+7+3+1+2</f>
        <v>16</v>
      </c>
      <c r="AI328">
        <f t="shared" si="3"/>
        <v>16</v>
      </c>
    </row>
    <row r="329" spans="1:35">
      <c r="A329" s="31" t="s">
        <v>534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535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217</v>
      </c>
      <c r="AD329" t="s">
        <v>243</v>
      </c>
      <c r="AF329">
        <f t="shared" si="2"/>
        <v>29</v>
      </c>
      <c r="AG329">
        <v>29</v>
      </c>
      <c r="AH329">
        <f>1+3+11+3+1+1</f>
        <v>20</v>
      </c>
      <c r="AI329">
        <f t="shared" si="3"/>
        <v>20</v>
      </c>
    </row>
    <row r="330" spans="1:35">
      <c r="A330" s="31" t="s">
        <v>536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537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217</v>
      </c>
      <c r="AD330" t="s">
        <v>243</v>
      </c>
      <c r="AF330">
        <f t="shared" si="2"/>
        <v>12</v>
      </c>
      <c r="AG330">
        <v>12</v>
      </c>
      <c r="AH330">
        <f>1+11+1</f>
        <v>13</v>
      </c>
      <c r="AI330">
        <f t="shared" si="3"/>
        <v>13</v>
      </c>
    </row>
    <row r="331" spans="1:35">
      <c r="A331" s="31" t="s">
        <v>538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539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217</v>
      </c>
      <c r="AD331" t="s">
        <v>243</v>
      </c>
      <c r="AF331">
        <f t="shared" si="2"/>
        <v>18</v>
      </c>
      <c r="AG331">
        <v>18</v>
      </c>
      <c r="AH331">
        <f>8+6+2</f>
        <v>16</v>
      </c>
      <c r="AI331">
        <f t="shared" si="3"/>
        <v>16</v>
      </c>
    </row>
    <row r="332" spans="1:35">
      <c r="A332" s="31" t="s">
        <v>540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541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217</v>
      </c>
      <c r="AD332" t="s">
        <v>243</v>
      </c>
      <c r="AF332">
        <f t="shared" si="2"/>
        <v>25</v>
      </c>
      <c r="AG332">
        <v>25</v>
      </c>
      <c r="AH332">
        <f>2+6+2+1+1</f>
        <v>12</v>
      </c>
      <c r="AI332">
        <f t="shared" si="3"/>
        <v>12</v>
      </c>
    </row>
    <row r="333" spans="1:35">
      <c r="A333" s="31" t="s">
        <v>542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543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217</v>
      </c>
      <c r="AD333" t="s">
        <v>243</v>
      </c>
      <c r="AF333">
        <f t="shared" si="2"/>
        <v>9</v>
      </c>
      <c r="AG333">
        <v>9</v>
      </c>
      <c r="AH333">
        <f>10+5+1+1</f>
        <v>17</v>
      </c>
      <c r="AI333">
        <f t="shared" si="3"/>
        <v>17</v>
      </c>
    </row>
    <row r="334" spans="1:35">
      <c r="A334" s="31" t="s">
        <v>545</v>
      </c>
      <c r="B334" t="s">
        <v>77</v>
      </c>
      <c r="C334">
        <v>19</v>
      </c>
      <c r="D334" t="s">
        <v>78</v>
      </c>
      <c r="E334" s="32">
        <v>3811569725</v>
      </c>
      <c r="F334" s="32">
        <v>133623567</v>
      </c>
      <c r="G334">
        <v>792</v>
      </c>
      <c r="H334">
        <v>103</v>
      </c>
      <c r="I334">
        <v>895</v>
      </c>
      <c r="J334">
        <v>25119</v>
      </c>
      <c r="K334">
        <v>26014</v>
      </c>
      <c r="L334">
        <v>-176</v>
      </c>
      <c r="M334">
        <v>618</v>
      </c>
      <c r="N334">
        <v>256730</v>
      </c>
      <c r="O334">
        <v>6585</v>
      </c>
      <c r="R334">
        <v>289329</v>
      </c>
      <c r="S334">
        <v>6006805</v>
      </c>
      <c r="T334">
        <v>2297466</v>
      </c>
      <c r="V334">
        <v>7</v>
      </c>
      <c r="Y334">
        <v>289329</v>
      </c>
      <c r="Z334">
        <v>0</v>
      </c>
      <c r="AA334">
        <v>3091826</v>
      </c>
      <c r="AB334">
        <v>2914979</v>
      </c>
      <c r="AC334" t="s">
        <v>217</v>
      </c>
      <c r="AD334" t="s">
        <v>243</v>
      </c>
      <c r="AF334">
        <f t="shared" si="2"/>
        <v>8</v>
      </c>
      <c r="AH334">
        <f>4+10+2</f>
        <v>16</v>
      </c>
      <c r="AI334">
        <f t="shared" si="3"/>
        <v>24</v>
      </c>
    </row>
    <row r="335" spans="1:35">
      <c r="A335" s="31" t="s">
        <v>546</v>
      </c>
      <c r="B335" t="s">
        <v>77</v>
      </c>
      <c r="C335">
        <v>19</v>
      </c>
      <c r="D335" t="s">
        <v>78</v>
      </c>
      <c r="E335" s="32">
        <v>3811569725</v>
      </c>
      <c r="F335" s="32">
        <v>133623567</v>
      </c>
      <c r="G335">
        <v>772</v>
      </c>
      <c r="H335">
        <v>99</v>
      </c>
      <c r="I335">
        <v>871</v>
      </c>
      <c r="J335">
        <v>24633</v>
      </c>
      <c r="K335">
        <v>25504</v>
      </c>
      <c r="L335">
        <v>-510</v>
      </c>
      <c r="M335">
        <v>684</v>
      </c>
      <c r="N335">
        <v>257900</v>
      </c>
      <c r="O335">
        <v>6609</v>
      </c>
      <c r="R335">
        <v>290013</v>
      </c>
      <c r="S335">
        <v>6028605</v>
      </c>
      <c r="T335">
        <v>2305682</v>
      </c>
      <c r="U335" t="s">
        <v>547</v>
      </c>
      <c r="V335">
        <v>5</v>
      </c>
      <c r="Y335">
        <v>290013</v>
      </c>
      <c r="Z335">
        <v>0</v>
      </c>
      <c r="AA335">
        <v>3100293</v>
      </c>
      <c r="AB335">
        <v>2928312</v>
      </c>
      <c r="AC335" t="s">
        <v>217</v>
      </c>
      <c r="AD335" t="s">
        <v>243</v>
      </c>
      <c r="AF335">
        <f t="shared" si="2"/>
        <v>24</v>
      </c>
      <c r="AG335">
        <v>24</v>
      </c>
      <c r="AH335">
        <f>6+8+1+1+1</f>
        <v>17</v>
      </c>
      <c r="AI335">
        <f t="shared" si="3"/>
        <v>17</v>
      </c>
    </row>
    <row r="336" spans="1:35">
      <c r="A336" s="31" t="s">
        <v>548</v>
      </c>
      <c r="B336" t="s">
        <v>77</v>
      </c>
      <c r="C336">
        <v>19</v>
      </c>
      <c r="D336" t="s">
        <v>78</v>
      </c>
      <c r="E336" s="32">
        <v>3811569725</v>
      </c>
      <c r="F336" s="32">
        <v>133623567</v>
      </c>
      <c r="G336">
        <v>732</v>
      </c>
      <c r="H336">
        <v>98</v>
      </c>
      <c r="I336">
        <v>830</v>
      </c>
      <c r="J336">
        <v>22786</v>
      </c>
      <c r="K336">
        <v>23616</v>
      </c>
      <c r="L336">
        <v>-1888</v>
      </c>
      <c r="M336">
        <v>471</v>
      </c>
      <c r="N336">
        <v>260231</v>
      </c>
      <c r="O336">
        <v>6637</v>
      </c>
      <c r="R336">
        <v>290484</v>
      </c>
      <c r="S336">
        <v>6047680</v>
      </c>
      <c r="T336">
        <v>2313216</v>
      </c>
      <c r="U336" t="s">
        <v>549</v>
      </c>
      <c r="V336">
        <v>8</v>
      </c>
      <c r="Y336">
        <v>290484</v>
      </c>
      <c r="Z336">
        <v>0</v>
      </c>
      <c r="AA336">
        <v>3107920</v>
      </c>
      <c r="AB336">
        <v>2939760</v>
      </c>
      <c r="AC336" t="s">
        <v>217</v>
      </c>
      <c r="AD336" t="s">
        <v>243</v>
      </c>
      <c r="AF336">
        <f t="shared" si="2"/>
        <v>28</v>
      </c>
      <c r="AG336">
        <v>28</v>
      </c>
      <c r="AH336">
        <f>6+7+2</f>
        <v>15</v>
      </c>
      <c r="AI336">
        <f t="shared" si="3"/>
        <v>15</v>
      </c>
    </row>
    <row r="337" spans="1:35">
      <c r="A337" s="31" t="s">
        <v>550</v>
      </c>
      <c r="B337" t="s">
        <v>77</v>
      </c>
      <c r="C337">
        <v>19</v>
      </c>
      <c r="D337" t="s">
        <v>78</v>
      </c>
      <c r="E337" s="32">
        <v>3811569725</v>
      </c>
      <c r="F337" s="32">
        <v>133623567</v>
      </c>
      <c r="G337">
        <v>697</v>
      </c>
      <c r="H337">
        <v>99</v>
      </c>
      <c r="I337">
        <v>796</v>
      </c>
      <c r="J337">
        <v>21924</v>
      </c>
      <c r="K337">
        <v>22720</v>
      </c>
      <c r="L337">
        <v>-896</v>
      </c>
      <c r="M337">
        <v>878</v>
      </c>
      <c r="N337">
        <v>261985</v>
      </c>
      <c r="O337">
        <v>6657</v>
      </c>
      <c r="R337">
        <v>291362</v>
      </c>
      <c r="S337">
        <v>6066362</v>
      </c>
      <c r="T337">
        <v>2321187</v>
      </c>
      <c r="U337" t="s">
        <v>551</v>
      </c>
      <c r="V337">
        <v>10</v>
      </c>
      <c r="Y337">
        <v>291362</v>
      </c>
      <c r="Z337">
        <v>0</v>
      </c>
      <c r="AA337">
        <v>3116024</v>
      </c>
      <c r="AB337">
        <v>2950338</v>
      </c>
      <c r="AC337" t="s">
        <v>217</v>
      </c>
      <c r="AD337" t="s">
        <v>243</v>
      </c>
      <c r="AF337">
        <f t="shared" si="2"/>
        <v>20</v>
      </c>
      <c r="AG337">
        <v>20</v>
      </c>
      <c r="AH337">
        <f>5+3+1</f>
        <v>9</v>
      </c>
      <c r="AI337">
        <f t="shared" si="3"/>
        <v>9</v>
      </c>
    </row>
    <row r="338" spans="1:35">
      <c r="A338" s="31" t="s">
        <v>552</v>
      </c>
      <c r="B338" t="s">
        <v>77</v>
      </c>
      <c r="C338">
        <v>19</v>
      </c>
      <c r="D338" t="s">
        <v>78</v>
      </c>
      <c r="E338" s="32">
        <v>3811569725</v>
      </c>
      <c r="F338" s="32">
        <v>133623567</v>
      </c>
      <c r="G338">
        <v>696</v>
      </c>
      <c r="H338">
        <v>99</v>
      </c>
      <c r="I338">
        <v>795</v>
      </c>
      <c r="J338">
        <v>20982</v>
      </c>
      <c r="K338">
        <v>21777</v>
      </c>
      <c r="L338">
        <v>-943</v>
      </c>
      <c r="M338">
        <v>602</v>
      </c>
      <c r="N338">
        <v>263514</v>
      </c>
      <c r="O338">
        <v>6673</v>
      </c>
      <c r="R338">
        <v>291964</v>
      </c>
      <c r="S338">
        <v>6085120</v>
      </c>
      <c r="T338">
        <v>2327567</v>
      </c>
      <c r="U338" t="s">
        <v>553</v>
      </c>
      <c r="V338">
        <v>6</v>
      </c>
      <c r="Y338">
        <v>291964</v>
      </c>
      <c r="Z338">
        <v>0</v>
      </c>
      <c r="AA338">
        <v>3122556</v>
      </c>
      <c r="AB338">
        <v>2962564</v>
      </c>
      <c r="AC338" t="s">
        <v>217</v>
      </c>
      <c r="AD338" t="s">
        <v>243</v>
      </c>
      <c r="AF338">
        <f t="shared" si="2"/>
        <v>16</v>
      </c>
      <c r="AG338">
        <v>16</v>
      </c>
      <c r="AH338">
        <f>5+2+2+2</f>
        <v>11</v>
      </c>
      <c r="AI338">
        <f t="shared" si="3"/>
        <v>11</v>
      </c>
    </row>
    <row r="339" spans="1:35">
      <c r="A339" s="31" t="s">
        <v>554</v>
      </c>
      <c r="B339" t="s">
        <v>77</v>
      </c>
      <c r="C339">
        <v>19</v>
      </c>
      <c r="D339" t="s">
        <v>78</v>
      </c>
      <c r="E339" s="32">
        <v>3811569725</v>
      </c>
      <c r="F339" s="32">
        <v>133623567</v>
      </c>
      <c r="G339">
        <v>666</v>
      </c>
      <c r="H339">
        <v>100</v>
      </c>
      <c r="I339">
        <v>766</v>
      </c>
      <c r="J339">
        <v>19972</v>
      </c>
      <c r="K339">
        <v>20738</v>
      </c>
      <c r="L339">
        <v>-1039</v>
      </c>
      <c r="M339">
        <v>643</v>
      </c>
      <c r="N339">
        <v>265178</v>
      </c>
      <c r="O339">
        <v>6691</v>
      </c>
      <c r="R339">
        <v>292607</v>
      </c>
      <c r="S339">
        <v>6103160</v>
      </c>
      <c r="T339">
        <v>2334174</v>
      </c>
      <c r="U339" t="s">
        <v>555</v>
      </c>
      <c r="V339">
        <v>7</v>
      </c>
      <c r="Y339">
        <v>292607</v>
      </c>
      <c r="Z339">
        <v>0</v>
      </c>
      <c r="AA339">
        <v>3129393</v>
      </c>
      <c r="AB339">
        <v>2973767</v>
      </c>
      <c r="AC339" t="s">
        <v>217</v>
      </c>
      <c r="AD339" t="s">
        <v>243</v>
      </c>
      <c r="AF339">
        <f t="shared" si="2"/>
        <v>18</v>
      </c>
      <c r="AG339">
        <v>18</v>
      </c>
      <c r="AH339">
        <f>4+4+3+2</f>
        <v>13</v>
      </c>
      <c r="AI339">
        <f t="shared" si="3"/>
        <v>13</v>
      </c>
    </row>
    <row r="340" spans="1:35">
      <c r="A340" s="31" t="s">
        <v>556</v>
      </c>
      <c r="B340" t="s">
        <v>77</v>
      </c>
      <c r="C340">
        <v>19</v>
      </c>
      <c r="D340" t="s">
        <v>78</v>
      </c>
      <c r="E340" s="32">
        <v>3811569725</v>
      </c>
      <c r="F340" s="32">
        <v>133623567</v>
      </c>
      <c r="G340">
        <v>657</v>
      </c>
      <c r="H340">
        <v>101</v>
      </c>
      <c r="I340">
        <v>758</v>
      </c>
      <c r="J340">
        <v>20278</v>
      </c>
      <c r="K340">
        <v>21036</v>
      </c>
      <c r="L340">
        <v>298</v>
      </c>
      <c r="M340">
        <v>538</v>
      </c>
      <c r="N340">
        <v>265416</v>
      </c>
      <c r="O340">
        <v>6693</v>
      </c>
      <c r="R340">
        <v>293145</v>
      </c>
      <c r="S340">
        <v>6117236</v>
      </c>
      <c r="T340">
        <v>2339050</v>
      </c>
      <c r="V340">
        <v>7</v>
      </c>
      <c r="Y340">
        <v>293145</v>
      </c>
      <c r="Z340">
        <v>0</v>
      </c>
      <c r="AA340">
        <v>3134344</v>
      </c>
      <c r="AB340">
        <v>2982892</v>
      </c>
      <c r="AC340" t="s">
        <v>217</v>
      </c>
      <c r="AD340" t="s">
        <v>243</v>
      </c>
      <c r="AF340">
        <f t="shared" si="2"/>
        <v>2</v>
      </c>
      <c r="AH340">
        <f>1+12</f>
        <v>13</v>
      </c>
      <c r="AI340">
        <f t="shared" si="3"/>
        <v>15</v>
      </c>
    </row>
    <row r="341" spans="1:35">
      <c r="A341" s="31" t="s">
        <v>558</v>
      </c>
      <c r="B341" t="s">
        <v>77</v>
      </c>
      <c r="C341">
        <v>19</v>
      </c>
      <c r="D341" t="s">
        <v>78</v>
      </c>
      <c r="E341" s="32">
        <v>3811569725</v>
      </c>
      <c r="F341" s="32">
        <v>133623567</v>
      </c>
      <c r="G341">
        <v>660</v>
      </c>
      <c r="H341">
        <v>96</v>
      </c>
      <c r="I341">
        <v>756</v>
      </c>
      <c r="J341">
        <v>20286</v>
      </c>
      <c r="K341">
        <v>21042</v>
      </c>
      <c r="L341">
        <v>6</v>
      </c>
      <c r="M341">
        <v>514</v>
      </c>
      <c r="N341">
        <v>265917</v>
      </c>
      <c r="O341">
        <v>6700</v>
      </c>
      <c r="R341">
        <v>293659</v>
      </c>
      <c r="S341">
        <v>6129743</v>
      </c>
      <c r="T341">
        <v>2343767</v>
      </c>
      <c r="U341" t="s">
        <v>559</v>
      </c>
      <c r="V341">
        <v>2</v>
      </c>
      <c r="Y341">
        <v>293659</v>
      </c>
      <c r="Z341">
        <v>0</v>
      </c>
      <c r="AA341">
        <v>3139172</v>
      </c>
      <c r="AB341">
        <v>2990571</v>
      </c>
      <c r="AC341" t="s">
        <v>217</v>
      </c>
      <c r="AD341" t="s">
        <v>243</v>
      </c>
      <c r="AF341">
        <f t="shared" si="2"/>
        <v>7</v>
      </c>
      <c r="AG341">
        <v>7</v>
      </c>
      <c r="AH341">
        <f>1+6+1</f>
        <v>8</v>
      </c>
      <c r="AI341">
        <f t="shared" si="3"/>
        <v>8</v>
      </c>
    </row>
    <row r="342" spans="1:35">
      <c r="A342" s="31" t="s">
        <v>560</v>
      </c>
      <c r="B342" t="s">
        <v>77</v>
      </c>
      <c r="C342">
        <v>19</v>
      </c>
      <c r="D342" t="s">
        <v>78</v>
      </c>
      <c r="E342" s="32">
        <v>3811569725</v>
      </c>
      <c r="F342" s="32">
        <v>133623567</v>
      </c>
      <c r="G342">
        <v>646</v>
      </c>
      <c r="H342">
        <v>90</v>
      </c>
      <c r="I342">
        <v>736</v>
      </c>
      <c r="J342">
        <v>19703</v>
      </c>
      <c r="K342">
        <v>20439</v>
      </c>
      <c r="L342">
        <v>-603</v>
      </c>
      <c r="M342">
        <v>492</v>
      </c>
      <c r="N342">
        <v>266989</v>
      </c>
      <c r="O342">
        <v>6723</v>
      </c>
      <c r="R342">
        <v>294151</v>
      </c>
      <c r="S342">
        <v>6147557</v>
      </c>
      <c r="T342">
        <v>2351449</v>
      </c>
      <c r="U342" t="s">
        <v>561</v>
      </c>
      <c r="V342">
        <v>4</v>
      </c>
      <c r="Y342">
        <v>294151</v>
      </c>
      <c r="Z342">
        <v>0</v>
      </c>
      <c r="AA342">
        <v>3146987</v>
      </c>
      <c r="AB342">
        <v>3000570</v>
      </c>
      <c r="AC342" t="s">
        <v>217</v>
      </c>
      <c r="AD342" t="s">
        <v>243</v>
      </c>
      <c r="AF342">
        <f t="shared" si="2"/>
        <v>23</v>
      </c>
      <c r="AG342">
        <v>23</v>
      </c>
      <c r="AH342">
        <f>1+6+6</f>
        <v>13</v>
      </c>
      <c r="AI342">
        <f t="shared" si="3"/>
        <v>13</v>
      </c>
    </row>
    <row r="343" spans="1:35">
      <c r="A343" s="31" t="s">
        <v>562</v>
      </c>
      <c r="B343" t="s">
        <v>77</v>
      </c>
      <c r="C343">
        <v>19</v>
      </c>
      <c r="D343" t="s">
        <v>78</v>
      </c>
      <c r="E343" s="32">
        <v>3811569725</v>
      </c>
      <c r="F343" s="32">
        <v>133623567</v>
      </c>
      <c r="G343">
        <v>604</v>
      </c>
      <c r="H343">
        <v>92</v>
      </c>
      <c r="I343">
        <v>696</v>
      </c>
      <c r="J343">
        <v>18537</v>
      </c>
      <c r="K343">
        <v>19233</v>
      </c>
      <c r="L343">
        <v>-1206</v>
      </c>
      <c r="M343">
        <v>414</v>
      </c>
      <c r="N343">
        <v>268591</v>
      </c>
      <c r="O343">
        <v>6741</v>
      </c>
      <c r="R343">
        <v>294565</v>
      </c>
      <c r="S343">
        <v>6165526</v>
      </c>
      <c r="T343">
        <v>2357592</v>
      </c>
      <c r="U343" t="s">
        <v>563</v>
      </c>
      <c r="V343">
        <v>11</v>
      </c>
      <c r="Y343">
        <v>294565</v>
      </c>
      <c r="Z343">
        <v>0</v>
      </c>
      <c r="AA343">
        <v>3153344</v>
      </c>
      <c r="AB343">
        <v>3012182</v>
      </c>
      <c r="AC343" t="s">
        <v>217</v>
      </c>
      <c r="AD343" t="s">
        <v>243</v>
      </c>
      <c r="AF343">
        <f t="shared" si="2"/>
        <v>18</v>
      </c>
      <c r="AG343">
        <v>18</v>
      </c>
      <c r="AH343">
        <f>4+5</f>
        <v>9</v>
      </c>
      <c r="AI343">
        <f t="shared" si="3"/>
        <v>9</v>
      </c>
    </row>
    <row r="344" spans="1:35">
      <c r="A344" s="31" t="s">
        <v>564</v>
      </c>
      <c r="B344" t="s">
        <v>77</v>
      </c>
      <c r="C344">
        <v>19</v>
      </c>
      <c r="D344" t="s">
        <v>78</v>
      </c>
      <c r="E344" s="32">
        <v>3811569725</v>
      </c>
      <c r="F344" s="32">
        <v>133623567</v>
      </c>
      <c r="G344">
        <v>574</v>
      </c>
      <c r="H344">
        <v>82</v>
      </c>
      <c r="I344">
        <v>656</v>
      </c>
      <c r="J344">
        <v>17760</v>
      </c>
      <c r="K344">
        <v>18416</v>
      </c>
      <c r="L344">
        <v>-817</v>
      </c>
      <c r="M344">
        <v>647</v>
      </c>
      <c r="N344">
        <v>270040</v>
      </c>
      <c r="O344">
        <v>6756</v>
      </c>
      <c r="R344">
        <v>295212</v>
      </c>
      <c r="S344">
        <v>6187006</v>
      </c>
      <c r="T344">
        <v>2364752</v>
      </c>
      <c r="U344" t="s">
        <v>565</v>
      </c>
      <c r="V344">
        <v>2</v>
      </c>
      <c r="Y344">
        <v>295212</v>
      </c>
      <c r="Z344">
        <v>0</v>
      </c>
      <c r="AA344">
        <v>3160731</v>
      </c>
      <c r="AB344">
        <v>3026275</v>
      </c>
      <c r="AC344" t="s">
        <v>217</v>
      </c>
      <c r="AD344" t="s">
        <v>243</v>
      </c>
      <c r="AF344">
        <f t="shared" si="2"/>
        <v>15</v>
      </c>
      <c r="AG344">
        <v>15</v>
      </c>
      <c r="AH344">
        <v>3</v>
      </c>
      <c r="AI344">
        <f t="shared" si="3"/>
        <v>3</v>
      </c>
    </row>
    <row r="345" spans="1:35">
      <c r="A345" s="31" t="s">
        <v>566</v>
      </c>
      <c r="B345" t="s">
        <v>77</v>
      </c>
      <c r="C345">
        <v>19</v>
      </c>
      <c r="D345" t="s">
        <v>78</v>
      </c>
      <c r="E345" s="32">
        <v>3811569725</v>
      </c>
      <c r="F345" s="32">
        <v>133623567</v>
      </c>
      <c r="G345">
        <v>543</v>
      </c>
      <c r="H345">
        <v>80</v>
      </c>
      <c r="I345">
        <v>623</v>
      </c>
      <c r="J345">
        <v>16945</v>
      </c>
      <c r="K345">
        <v>17568</v>
      </c>
      <c r="L345">
        <v>-848</v>
      </c>
      <c r="M345">
        <v>464</v>
      </c>
      <c r="N345">
        <v>271339</v>
      </c>
      <c r="O345">
        <v>6769</v>
      </c>
      <c r="R345">
        <v>295676</v>
      </c>
      <c r="S345">
        <v>6200510</v>
      </c>
      <c r="T345">
        <v>2370467</v>
      </c>
      <c r="U345" t="s">
        <v>567</v>
      </c>
      <c r="V345">
        <v>6</v>
      </c>
      <c r="Y345">
        <v>295676</v>
      </c>
      <c r="Z345">
        <v>0</v>
      </c>
      <c r="AA345">
        <v>3166602</v>
      </c>
      <c r="AB345">
        <v>3033908</v>
      </c>
      <c r="AC345" t="s">
        <v>217</v>
      </c>
      <c r="AD345" t="s">
        <v>243</v>
      </c>
      <c r="AF345">
        <f t="shared" si="2"/>
        <v>13</v>
      </c>
      <c r="AG345">
        <v>13</v>
      </c>
      <c r="AI345">
        <f t="shared" si="3"/>
        <v>0</v>
      </c>
    </row>
    <row r="346" spans="1:35">
      <c r="A346" s="31" t="s">
        <v>568</v>
      </c>
      <c r="B346" t="s">
        <v>77</v>
      </c>
      <c r="C346">
        <v>19</v>
      </c>
      <c r="D346" t="s">
        <v>78</v>
      </c>
      <c r="E346" s="32">
        <v>3811569725</v>
      </c>
      <c r="F346" s="32">
        <v>133623567</v>
      </c>
      <c r="G346">
        <v>531</v>
      </c>
      <c r="H346">
        <v>77</v>
      </c>
      <c r="I346">
        <v>608</v>
      </c>
      <c r="J346">
        <v>16659</v>
      </c>
      <c r="K346">
        <v>17267</v>
      </c>
      <c r="L346">
        <v>-301</v>
      </c>
      <c r="M346">
        <v>424</v>
      </c>
      <c r="N346">
        <v>272051</v>
      </c>
      <c r="O346">
        <v>6782</v>
      </c>
      <c r="R346">
        <v>296100</v>
      </c>
      <c r="S346">
        <v>6214049</v>
      </c>
      <c r="T346">
        <v>2376526</v>
      </c>
      <c r="V346">
        <v>1</v>
      </c>
      <c r="Y346">
        <v>296100</v>
      </c>
      <c r="Z346">
        <v>0</v>
      </c>
      <c r="AA346">
        <v>3172807</v>
      </c>
      <c r="AB346">
        <v>3041242</v>
      </c>
      <c r="AC346" t="s">
        <v>217</v>
      </c>
      <c r="AD346" t="s">
        <v>243</v>
      </c>
      <c r="AF346">
        <f t="shared" si="2"/>
        <v>13</v>
      </c>
      <c r="AI346">
        <f t="shared" si="3"/>
        <v>13</v>
      </c>
    </row>
    <row r="347" spans="1:35">
      <c r="A347" s="31" t="s">
        <v>569</v>
      </c>
      <c r="B347" t="s">
        <v>77</v>
      </c>
      <c r="C347">
        <v>19</v>
      </c>
      <c r="D347" t="s">
        <v>78</v>
      </c>
      <c r="E347" s="32">
        <v>3811569725</v>
      </c>
      <c r="F347" s="32">
        <v>133623567</v>
      </c>
      <c r="G347">
        <v>534</v>
      </c>
      <c r="H347">
        <v>73</v>
      </c>
      <c r="I347">
        <v>607</v>
      </c>
      <c r="J347">
        <v>16396</v>
      </c>
      <c r="K347">
        <v>17003</v>
      </c>
      <c r="L347">
        <v>-264</v>
      </c>
      <c r="M347">
        <v>422</v>
      </c>
      <c r="N347">
        <v>272734</v>
      </c>
      <c r="O347">
        <v>6785</v>
      </c>
      <c r="R347">
        <v>296522</v>
      </c>
      <c r="S347">
        <v>6224820</v>
      </c>
      <c r="T347">
        <v>2381531</v>
      </c>
      <c r="V347">
        <v>0</v>
      </c>
      <c r="Y347">
        <v>296522</v>
      </c>
      <c r="Z347">
        <v>0</v>
      </c>
      <c r="AA347">
        <v>3177972</v>
      </c>
      <c r="AB347">
        <v>3046848</v>
      </c>
      <c r="AC347" t="s">
        <v>217</v>
      </c>
      <c r="AD347" t="s">
        <v>243</v>
      </c>
      <c r="AF347">
        <f t="shared" si="2"/>
        <v>3</v>
      </c>
      <c r="AI347">
        <f t="shared" si="3"/>
        <v>3</v>
      </c>
    </row>
    <row r="348" spans="1:35">
      <c r="A348" s="31"/>
      <c r="E348" s="32"/>
      <c r="F348" s="32"/>
    </row>
    <row r="349" spans="1:35">
      <c r="A349" s="31"/>
      <c r="E349" s="32"/>
      <c r="F349" s="32"/>
    </row>
    <row r="350" spans="1:35">
      <c r="A350" s="31" t="s">
        <v>79</v>
      </c>
      <c r="B350" t="s">
        <v>80</v>
      </c>
      <c r="C350" t="s">
        <v>81</v>
      </c>
      <c r="D350" t="s">
        <v>82</v>
      </c>
      <c r="E350" t="s">
        <v>83</v>
      </c>
      <c r="F350" t="s">
        <v>84</v>
      </c>
      <c r="G350" t="s">
        <v>85</v>
      </c>
      <c r="H350" t="s">
        <v>86</v>
      </c>
      <c r="I350" t="s">
        <v>87</v>
      </c>
      <c r="J350" t="s">
        <v>88</v>
      </c>
      <c r="K350" t="s">
        <v>89</v>
      </c>
      <c r="L350" t="s">
        <v>90</v>
      </c>
      <c r="M350" t="s">
        <v>91</v>
      </c>
      <c r="N350" t="s">
        <v>92</v>
      </c>
      <c r="O350" t="s">
        <v>93</v>
      </c>
      <c r="P350" t="s">
        <v>94</v>
      </c>
      <c r="Q350" t="s">
        <v>95</v>
      </c>
      <c r="R350" t="s">
        <v>96</v>
      </c>
      <c r="S350" t="s">
        <v>97</v>
      </c>
      <c r="T350" t="s">
        <v>98</v>
      </c>
      <c r="U350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Utente</cp:lastModifiedBy>
  <dcterms:created xsi:type="dcterms:W3CDTF">2020-03-26T09:29:02Z</dcterms:created>
  <dcterms:modified xsi:type="dcterms:W3CDTF">2021-09-26T18:04:20Z</dcterms:modified>
</cp:coreProperties>
</file>