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655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<sst xmlns="http://schemas.openxmlformats.org/spreadsheetml/2006/main" count="211" uniqueCount="134">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</sst>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2021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28112114.46</v>
      </c>
      <c r="D8" s="44"/>
      <c r="E8" s="6"/>
      <c r="F8" s="6"/>
    </row>
    <row r="9" spans="1:6" ht="12.75">
      <c r="A9" s="41"/>
      <c r="B9" s="47" t="s">
        <v>10</v>
      </c>
      <c r="C9" s="7">
        <v>153798620.64</v>
      </c>
      <c r="D9" s="44"/>
      <c r="E9" s="6"/>
      <c r="F9" s="6"/>
    </row>
    <row r="10" spans="1:6" ht="12.75">
      <c r="A10" s="41"/>
      <c r="B10" s="47" t="s">
        <v>11</v>
      </c>
      <c r="C10" s="7">
        <v>32976517.75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5057334.47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376453282.02</v>
      </c>
      <c r="D14" s="7">
        <v>228799830.47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15629987.02</v>
      </c>
      <c r="D17" s="7">
        <v>15111187.32</v>
      </c>
      <c r="E17" s="8"/>
      <c r="F17" s="8"/>
    </row>
    <row r="18" spans="1:6" ht="12.75">
      <c r="A18" s="50">
        <v>10301</v>
      </c>
      <c r="B18" s="51" t="s">
        <v>19</v>
      </c>
      <c r="C18" s="7">
        <v>136116198.54</v>
      </c>
      <c r="D18" s="7">
        <v>95243138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528199467.5799999</v>
      </c>
      <c r="D20" s="11">
        <f>SUM(D14:D19)</f>
        <v>339154155.78999996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371120144.65</v>
      </c>
      <c r="D23" s="7">
        <v>297215036.02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46988.03</v>
      </c>
      <c r="D25" s="7">
        <v>0</v>
      </c>
      <c r="E25" s="8"/>
      <c r="F25" s="8"/>
    </row>
    <row r="26" spans="1:6" ht="12.75">
      <c r="A26" s="50">
        <v>20104</v>
      </c>
      <c r="B26" s="51" t="s">
        <v>27</v>
      </c>
      <c r="C26" s="7">
        <v>8452.02</v>
      </c>
      <c r="D26" s="7">
        <v>6473.6</v>
      </c>
      <c r="E26" s="8"/>
      <c r="F26" s="8"/>
    </row>
    <row r="27" spans="1:6" ht="12.75">
      <c r="A27" s="50">
        <v>20105</v>
      </c>
      <c r="B27" s="51" t="s">
        <v>28</v>
      </c>
      <c r="C27" s="7">
        <v>5363096.1</v>
      </c>
      <c r="D27" s="7">
        <v>1781925.6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376538680.79999995</v>
      </c>
      <c r="D28" s="77">
        <f>SUM(D23:D27)</f>
        <v>299003435.22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15325284.65</v>
      </c>
      <c r="D31" s="7">
        <v>13594861.97</v>
      </c>
      <c r="E31" s="8"/>
      <c r="F31" s="8"/>
    </row>
    <row r="32" spans="1:6" ht="12.75">
      <c r="A32" s="55">
        <v>30200</v>
      </c>
      <c r="B32" s="54" t="s">
        <v>33</v>
      </c>
      <c r="C32" s="7">
        <v>58751534.67</v>
      </c>
      <c r="D32" s="7">
        <v>14349045.85</v>
      </c>
      <c r="E32" s="8"/>
      <c r="F32" s="8"/>
    </row>
    <row r="33" spans="1:6" ht="12.75">
      <c r="A33" s="55">
        <v>30300</v>
      </c>
      <c r="B33" s="54" t="s">
        <v>34</v>
      </c>
      <c r="C33" s="7">
        <v>3838974.59</v>
      </c>
      <c r="D33" s="7">
        <v>2221684.85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9339682.86</v>
      </c>
      <c r="D35" s="7">
        <v>7482779.89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87255476.77000001</v>
      </c>
      <c r="D36" s="11">
        <f>SUM(D31:D35)</f>
        <v>37648372.56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2926780.17</v>
      </c>
      <c r="D39" s="7">
        <v>2900876.42</v>
      </c>
      <c r="E39" s="8"/>
      <c r="F39" s="8"/>
    </row>
    <row r="40" spans="1:6" ht="12.75">
      <c r="A40" s="50">
        <v>40200</v>
      </c>
      <c r="B40" s="51" t="s">
        <v>41</v>
      </c>
      <c r="C40" s="7">
        <v>18178382.71</v>
      </c>
      <c r="D40" s="7">
        <v>18483186.5</v>
      </c>
      <c r="E40" s="8"/>
      <c r="F40" s="8"/>
    </row>
    <row r="41" spans="1:6" ht="12.75">
      <c r="A41" s="50">
        <v>40300</v>
      </c>
      <c r="B41" s="51" t="s">
        <v>42</v>
      </c>
      <c r="C41" s="7">
        <v>0</v>
      </c>
      <c r="D41" s="7">
        <v>0</v>
      </c>
      <c r="E41" s="8"/>
      <c r="F41" s="8"/>
    </row>
    <row r="42" spans="1:6" ht="12.75">
      <c r="A42" s="50">
        <v>40400</v>
      </c>
      <c r="B42" s="51" t="s">
        <v>43</v>
      </c>
      <c r="C42" s="7">
        <v>517350.04</v>
      </c>
      <c r="D42" s="7">
        <v>1712609.5</v>
      </c>
      <c r="E42" s="8"/>
      <c r="F42" s="8"/>
    </row>
    <row r="43" spans="1:6" ht="12.75">
      <c r="A43" s="55">
        <v>40500</v>
      </c>
      <c r="B43" s="54" t="s">
        <v>44</v>
      </c>
      <c r="C43" s="7">
        <v>8892980.92</v>
      </c>
      <c r="D43" s="7">
        <v>9013057.96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30515493.840000004</v>
      </c>
      <c r="D44" s="11">
        <f>SUM(D39:D43)</f>
        <v>32109730.380000003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2080</v>
      </c>
      <c r="D47" s="7">
        <v>2080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1133037.86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2080</v>
      </c>
      <c r="D51" s="11">
        <f>SUM(D47:D50)</f>
        <v>1135117.86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0</v>
      </c>
      <c r="D56" s="7">
        <v>19508183.17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0</v>
      </c>
      <c r="D58" s="11">
        <f>SUM(D54:D57)</f>
        <v>19508183.17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475366855.64</v>
      </c>
      <c r="D61" s="7">
        <v>475366855.64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475366855.64</v>
      </c>
      <c r="D62" s="11">
        <f>SUM(D61)</f>
        <v>475366855.64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337416069.86</v>
      </c>
      <c r="D65" s="7">
        <v>336628347.17</v>
      </c>
      <c r="E65" s="8"/>
      <c r="F65" s="8"/>
    </row>
    <row r="66" spans="1:6" ht="12.75">
      <c r="A66" s="50">
        <v>90200</v>
      </c>
      <c r="B66" s="51" t="s">
        <v>63</v>
      </c>
      <c r="C66" s="7">
        <v>5815800.33</v>
      </c>
      <c r="D66" s="7">
        <v>2418936.01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343231870.19</v>
      </c>
      <c r="D67" s="11">
        <f>SUM(D65:D66)</f>
        <v>339047283.18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1841109924.82</v>
      </c>
      <c r="D68" s="18">
        <f>+D20+D28+D36+D44+D51+D58+D62+D67</f>
        <v>1542973133.8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2055997177.67</v>
      </c>
      <c r="D69" s="18">
        <f>+D68+D11</f>
        <v>1548030468.27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A1">
      <selection activeCell="A47" sqref="A47:IV4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f>Entrate!C5</f>
        <v>2021</v>
      </c>
      <c r="G5" s="3"/>
    </row>
    <row r="6" spans="2:7" ht="18.75">
      <c r="B6" s="3"/>
      <c r="G6" s="3"/>
    </row>
    <row r="7" spans="1:75" ht="12.75" customHeight="1">
      <c r="A7" s="73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1" customFormat="1" ht="58.5" customHeight="1">
      <c r="A8" s="22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86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86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86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86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33727602.11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103311624.7</v>
      </c>
      <c r="D15" s="28">
        <v>0</v>
      </c>
      <c r="E15" s="28">
        <v>105380228.89</v>
      </c>
      <c r="F15" s="28">
        <v>154827.65</v>
      </c>
      <c r="G15" s="28">
        <v>0</v>
      </c>
      <c r="H15" s="28">
        <v>154548.38</v>
      </c>
      <c r="I15" s="28">
        <v>26307724.31</v>
      </c>
      <c r="J15" s="28">
        <v>0</v>
      </c>
      <c r="K15" s="28">
        <v>26598676.81</v>
      </c>
      <c r="L15" s="28">
        <v>6975905.59</v>
      </c>
      <c r="M15" s="28">
        <v>0</v>
      </c>
      <c r="N15" s="28">
        <v>6962182.76</v>
      </c>
      <c r="O15" s="28">
        <v>2310466.85</v>
      </c>
      <c r="P15" s="28">
        <v>0</v>
      </c>
      <c r="Q15" s="28">
        <v>2311609.59</v>
      </c>
      <c r="R15" s="28">
        <v>504223.44</v>
      </c>
      <c r="S15" s="28">
        <v>0</v>
      </c>
      <c r="T15" s="28">
        <v>487641.34</v>
      </c>
      <c r="U15" s="28">
        <v>412762.54</v>
      </c>
      <c r="V15" s="28">
        <v>0</v>
      </c>
      <c r="W15" s="28">
        <v>411906.31</v>
      </c>
      <c r="X15" s="28">
        <v>22565351.78</v>
      </c>
      <c r="Y15" s="28">
        <v>0</v>
      </c>
      <c r="Z15" s="28">
        <v>21835791.78</v>
      </c>
      <c r="AA15" s="28">
        <v>3425005.53</v>
      </c>
      <c r="AB15" s="28">
        <v>0</v>
      </c>
      <c r="AC15" s="28">
        <v>3395289.98</v>
      </c>
      <c r="AD15" s="28">
        <v>0</v>
      </c>
      <c r="AE15" s="28">
        <v>0</v>
      </c>
      <c r="AF15" s="28">
        <v>0</v>
      </c>
      <c r="AG15" s="28">
        <v>382930.3</v>
      </c>
      <c r="AH15" s="28">
        <v>0</v>
      </c>
      <c r="AI15" s="28">
        <v>395106.89</v>
      </c>
      <c r="AJ15" s="28">
        <v>9852370.93</v>
      </c>
      <c r="AK15" s="28">
        <v>0</v>
      </c>
      <c r="AL15" s="28">
        <v>9765368.72</v>
      </c>
      <c r="AM15" s="28">
        <v>0</v>
      </c>
      <c r="AN15" s="28">
        <v>0</v>
      </c>
      <c r="AO15" s="28">
        <v>8390.88</v>
      </c>
      <c r="AP15" s="28">
        <v>2883365.49</v>
      </c>
      <c r="AQ15" s="28">
        <v>0</v>
      </c>
      <c r="AR15" s="28">
        <v>2872083.34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179086559.11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180578825.67</v>
      </c>
    </row>
    <row r="16" spans="1:75" ht="15">
      <c r="A16" s="25">
        <f>A15+1</f>
        <v>102</v>
      </c>
      <c r="B16" s="27" t="s">
        <v>76</v>
      </c>
      <c r="C16" s="28">
        <v>10331990.24</v>
      </c>
      <c r="D16" s="28">
        <v>0</v>
      </c>
      <c r="E16" s="28">
        <v>10593838.55</v>
      </c>
      <c r="F16" s="28">
        <v>0</v>
      </c>
      <c r="G16" s="28">
        <v>0</v>
      </c>
      <c r="H16" s="28">
        <v>0</v>
      </c>
      <c r="I16" s="28">
        <v>24481.03</v>
      </c>
      <c r="J16" s="28">
        <v>0</v>
      </c>
      <c r="K16" s="28">
        <v>27389.07</v>
      </c>
      <c r="L16" s="28">
        <v>1683.8</v>
      </c>
      <c r="M16" s="28">
        <v>0</v>
      </c>
      <c r="N16" s="28">
        <v>425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17042.09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41389.99</v>
      </c>
      <c r="AK16" s="28">
        <v>0</v>
      </c>
      <c r="AL16" s="28">
        <v>87349.3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10399545.06</v>
      </c>
      <c r="BV16" s="29">
        <f t="shared" si="0"/>
        <v>0</v>
      </c>
      <c r="BW16" s="29">
        <f t="shared" si="0"/>
        <v>10726044.010000002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53989181.13</v>
      </c>
      <c r="D17" s="28">
        <v>0</v>
      </c>
      <c r="E17" s="28">
        <v>57550231.3</v>
      </c>
      <c r="F17" s="28">
        <v>0</v>
      </c>
      <c r="G17" s="28">
        <v>0</v>
      </c>
      <c r="H17" s="28">
        <v>0</v>
      </c>
      <c r="I17" s="28">
        <v>8469967.84</v>
      </c>
      <c r="J17" s="28">
        <v>0</v>
      </c>
      <c r="K17" s="28">
        <v>6348660.6</v>
      </c>
      <c r="L17" s="28">
        <v>11051590.37</v>
      </c>
      <c r="M17" s="28">
        <v>0</v>
      </c>
      <c r="N17" s="28">
        <v>10767580.81</v>
      </c>
      <c r="O17" s="28">
        <v>1928823.33</v>
      </c>
      <c r="P17" s="28">
        <v>0</v>
      </c>
      <c r="Q17" s="28">
        <v>1999793.42</v>
      </c>
      <c r="R17" s="28">
        <v>1272167</v>
      </c>
      <c r="S17" s="28">
        <v>0</v>
      </c>
      <c r="T17" s="28">
        <v>1266385.71</v>
      </c>
      <c r="U17" s="28">
        <v>352083.34</v>
      </c>
      <c r="V17" s="28">
        <v>0</v>
      </c>
      <c r="W17" s="28">
        <v>780711.01</v>
      </c>
      <c r="X17" s="28">
        <v>1427568.65</v>
      </c>
      <c r="Y17" s="28">
        <v>0</v>
      </c>
      <c r="Z17" s="28">
        <v>3955564.52</v>
      </c>
      <c r="AA17" s="28">
        <v>126015254.47</v>
      </c>
      <c r="AB17" s="28">
        <v>0</v>
      </c>
      <c r="AC17" s="28">
        <v>127511170.69</v>
      </c>
      <c r="AD17" s="28">
        <v>88462371.54</v>
      </c>
      <c r="AE17" s="28">
        <v>0</v>
      </c>
      <c r="AF17" s="28">
        <v>94937415.52</v>
      </c>
      <c r="AG17" s="28">
        <v>489843.41</v>
      </c>
      <c r="AH17" s="28">
        <v>0</v>
      </c>
      <c r="AI17" s="28">
        <v>488711.63</v>
      </c>
      <c r="AJ17" s="28">
        <v>43756494.86</v>
      </c>
      <c r="AK17" s="28">
        <v>0</v>
      </c>
      <c r="AL17" s="28">
        <v>36198110.73</v>
      </c>
      <c r="AM17" s="28">
        <v>2283574.08</v>
      </c>
      <c r="AN17" s="28">
        <v>0</v>
      </c>
      <c r="AO17" s="28">
        <v>3909281.75</v>
      </c>
      <c r="AP17" s="28">
        <v>561503.84</v>
      </c>
      <c r="AQ17" s="28">
        <v>0</v>
      </c>
      <c r="AR17" s="28">
        <v>486452.23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340060423.86</v>
      </c>
      <c r="BV17" s="29">
        <f t="shared" si="0"/>
        <v>0</v>
      </c>
      <c r="BW17" s="29">
        <f t="shared" si="0"/>
        <v>346200069.92</v>
      </c>
    </row>
    <row r="18" spans="1:75" ht="15">
      <c r="A18" s="25">
        <f t="shared" si="2"/>
        <v>104</v>
      </c>
      <c r="B18" s="27" t="s">
        <v>23</v>
      </c>
      <c r="C18" s="28">
        <v>21498279.78</v>
      </c>
      <c r="D18" s="28">
        <v>0</v>
      </c>
      <c r="E18" s="28">
        <v>439707.68</v>
      </c>
      <c r="F18" s="28">
        <v>0</v>
      </c>
      <c r="G18" s="28">
        <v>0</v>
      </c>
      <c r="H18" s="28">
        <v>0</v>
      </c>
      <c r="I18" s="28">
        <v>32500</v>
      </c>
      <c r="J18" s="28">
        <v>0</v>
      </c>
      <c r="K18" s="28">
        <v>0</v>
      </c>
      <c r="L18" s="28">
        <v>11900255.28</v>
      </c>
      <c r="M18" s="28">
        <v>0</v>
      </c>
      <c r="N18" s="28">
        <v>14586313.39</v>
      </c>
      <c r="O18" s="28">
        <v>0</v>
      </c>
      <c r="P18" s="28">
        <v>0</v>
      </c>
      <c r="Q18" s="28">
        <v>4100000</v>
      </c>
      <c r="R18" s="28">
        <v>0</v>
      </c>
      <c r="S18" s="28">
        <v>0</v>
      </c>
      <c r="T18" s="28">
        <v>0</v>
      </c>
      <c r="U18" s="28">
        <v>46853.79</v>
      </c>
      <c r="V18" s="28">
        <v>0</v>
      </c>
      <c r="W18" s="28">
        <v>28921.53</v>
      </c>
      <c r="X18" s="28">
        <v>3119388.2</v>
      </c>
      <c r="Y18" s="28">
        <v>0</v>
      </c>
      <c r="Z18" s="28">
        <v>2594712.5</v>
      </c>
      <c r="AA18" s="28">
        <v>3500206.23</v>
      </c>
      <c r="AB18" s="28">
        <v>0</v>
      </c>
      <c r="AC18" s="28">
        <v>3456770.42</v>
      </c>
      <c r="AD18" s="28">
        <v>0</v>
      </c>
      <c r="AE18" s="28">
        <v>0</v>
      </c>
      <c r="AF18" s="28">
        <v>0</v>
      </c>
      <c r="AG18" s="28">
        <v>5478021.18</v>
      </c>
      <c r="AH18" s="28">
        <v>0</v>
      </c>
      <c r="AI18" s="28">
        <v>5242106.31</v>
      </c>
      <c r="AJ18" s="28">
        <v>15072099.78</v>
      </c>
      <c r="AK18" s="28">
        <v>0</v>
      </c>
      <c r="AL18" s="28">
        <v>13735070.03</v>
      </c>
      <c r="AM18" s="28">
        <v>1000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60648604.24</v>
      </c>
      <c r="BV18" s="29">
        <f t="shared" si="0"/>
        <v>0</v>
      </c>
      <c r="BW18" s="29">
        <f t="shared" si="0"/>
        <v>44183601.86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487708</v>
      </c>
      <c r="D21" s="28">
        <v>0</v>
      </c>
      <c r="E21" s="28">
        <v>484020.42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15582.22</v>
      </c>
      <c r="M21" s="28">
        <v>0</v>
      </c>
      <c r="N21" s="28">
        <v>15582.22</v>
      </c>
      <c r="O21" s="28">
        <v>0</v>
      </c>
      <c r="P21" s="28">
        <v>0</v>
      </c>
      <c r="Q21" s="28">
        <v>173.1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244.01</v>
      </c>
      <c r="AE21" s="28">
        <v>0</v>
      </c>
      <c r="AF21" s="28">
        <v>244.01</v>
      </c>
      <c r="AG21" s="28">
        <v>0</v>
      </c>
      <c r="AH21" s="28">
        <v>0</v>
      </c>
      <c r="AI21" s="28">
        <v>0</v>
      </c>
      <c r="AJ21" s="28">
        <v>372801.28</v>
      </c>
      <c r="AK21" s="28">
        <v>0</v>
      </c>
      <c r="AL21" s="28">
        <v>377311.6</v>
      </c>
      <c r="AM21" s="28">
        <v>0</v>
      </c>
      <c r="AN21" s="28">
        <v>0</v>
      </c>
      <c r="AO21" s="28">
        <v>3526.96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7901286.1</v>
      </c>
      <c r="BL21" s="28">
        <v>0</v>
      </c>
      <c r="BM21" s="28">
        <v>7901286.1</v>
      </c>
      <c r="BN21" s="28">
        <v>1324863.68</v>
      </c>
      <c r="BO21" s="28">
        <v>0</v>
      </c>
      <c r="BP21" s="28">
        <v>2370008.96</v>
      </c>
      <c r="BQ21" s="28">
        <v>0</v>
      </c>
      <c r="BR21" s="28">
        <v>0</v>
      </c>
      <c r="BS21" s="28">
        <v>0</v>
      </c>
      <c r="BT21" s="28"/>
      <c r="BU21" s="29">
        <f t="shared" si="1"/>
        <v>10102485.29</v>
      </c>
      <c r="BV21" s="29">
        <f t="shared" si="0"/>
        <v>0</v>
      </c>
      <c r="BW21" s="29">
        <f t="shared" si="0"/>
        <v>11152153.370000001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188117.24</v>
      </c>
      <c r="D23" s="28">
        <v>0</v>
      </c>
      <c r="E23" s="28">
        <v>873798.81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18661.25</v>
      </c>
      <c r="M23" s="28">
        <v>0</v>
      </c>
      <c r="N23" s="28">
        <v>14639.17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32.4</v>
      </c>
      <c r="V23" s="28">
        <v>0</v>
      </c>
      <c r="W23" s="28">
        <v>32.4</v>
      </c>
      <c r="X23" s="28">
        <v>20383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4771.16</v>
      </c>
      <c r="AE23" s="28">
        <v>0</v>
      </c>
      <c r="AF23" s="28">
        <v>37129.8</v>
      </c>
      <c r="AG23" s="28">
        <v>88412.7</v>
      </c>
      <c r="AH23" s="28">
        <v>0</v>
      </c>
      <c r="AI23" s="28">
        <v>88412.7</v>
      </c>
      <c r="AJ23" s="28">
        <v>1178159.19</v>
      </c>
      <c r="AK23" s="28">
        <v>0</v>
      </c>
      <c r="AL23" s="28">
        <v>1178159.19</v>
      </c>
      <c r="AM23" s="28">
        <v>0</v>
      </c>
      <c r="AN23" s="28">
        <v>0</v>
      </c>
      <c r="AO23" s="28">
        <v>0</v>
      </c>
      <c r="AP23" s="28">
        <v>26181.87</v>
      </c>
      <c r="AQ23" s="28">
        <v>0</v>
      </c>
      <c r="AR23" s="28">
        <v>26181.87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1524718.81</v>
      </c>
      <c r="BV23" s="29">
        <f t="shared" si="0"/>
        <v>0</v>
      </c>
      <c r="BW23" s="29">
        <f t="shared" si="0"/>
        <v>2218353.9400000004</v>
      </c>
    </row>
    <row r="24" spans="1:75" ht="15">
      <c r="A24" s="25">
        <f t="shared" si="2"/>
        <v>110</v>
      </c>
      <c r="B24" s="27" t="s">
        <v>83</v>
      </c>
      <c r="C24" s="28">
        <v>4037778.02</v>
      </c>
      <c r="D24" s="28">
        <v>11045068.68</v>
      </c>
      <c r="E24" s="28">
        <v>5069031.8</v>
      </c>
      <c r="F24" s="28">
        <v>0</v>
      </c>
      <c r="G24" s="28">
        <v>11329.62</v>
      </c>
      <c r="H24" s="28">
        <v>0</v>
      </c>
      <c r="I24" s="28">
        <v>991.76</v>
      </c>
      <c r="J24" s="28">
        <v>280842.85</v>
      </c>
      <c r="K24" s="28">
        <v>991.76</v>
      </c>
      <c r="L24" s="28">
        <v>10000</v>
      </c>
      <c r="M24" s="28">
        <v>1893511.74</v>
      </c>
      <c r="N24" s="28">
        <v>0</v>
      </c>
      <c r="O24" s="28">
        <v>0</v>
      </c>
      <c r="P24" s="28">
        <v>23511.52</v>
      </c>
      <c r="Q24" s="28">
        <v>9556.78</v>
      </c>
      <c r="R24" s="28">
        <v>0</v>
      </c>
      <c r="S24" s="28">
        <v>30032.11</v>
      </c>
      <c r="T24" s="28">
        <v>0</v>
      </c>
      <c r="U24" s="28">
        <v>0</v>
      </c>
      <c r="V24" s="28">
        <v>17724.51</v>
      </c>
      <c r="W24" s="28">
        <v>0</v>
      </c>
      <c r="X24" s="28">
        <v>0</v>
      </c>
      <c r="Y24" s="28">
        <v>2012.55</v>
      </c>
      <c r="Z24" s="28">
        <v>520</v>
      </c>
      <c r="AA24" s="28">
        <v>0</v>
      </c>
      <c r="AB24" s="28">
        <v>265665.16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3496520.72</v>
      </c>
      <c r="AI24" s="28">
        <v>0</v>
      </c>
      <c r="AJ24" s="28">
        <v>20000</v>
      </c>
      <c r="AK24" s="28">
        <v>24624765.51</v>
      </c>
      <c r="AL24" s="28">
        <v>28413.44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4068769.78</v>
      </c>
      <c r="BV24" s="29">
        <f t="shared" si="0"/>
        <v>41690984.97</v>
      </c>
      <c r="BW24" s="29">
        <f t="shared" si="0"/>
        <v>5108513.78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193844679.11</v>
      </c>
      <c r="D25" s="31">
        <f t="shared" si="3"/>
        <v>11045068.68</v>
      </c>
      <c r="E25" s="31">
        <f t="shared" si="3"/>
        <v>180390857.45000002</v>
      </c>
      <c r="F25" s="31">
        <f t="shared" si="3"/>
        <v>154827.65</v>
      </c>
      <c r="G25" s="31">
        <f t="shared" si="3"/>
        <v>11329.62</v>
      </c>
      <c r="H25" s="31">
        <f t="shared" si="3"/>
        <v>154548.38</v>
      </c>
      <c r="I25" s="31">
        <f t="shared" si="3"/>
        <v>34835664.94</v>
      </c>
      <c r="J25" s="31">
        <f t="shared" si="3"/>
        <v>280842.85</v>
      </c>
      <c r="K25" s="31">
        <f t="shared" si="3"/>
        <v>32975718.24</v>
      </c>
      <c r="L25" s="31">
        <f t="shared" si="3"/>
        <v>29973678.509999998</v>
      </c>
      <c r="M25" s="31">
        <f t="shared" si="3"/>
        <v>1893511.74</v>
      </c>
      <c r="N25" s="31">
        <f t="shared" si="3"/>
        <v>32346723.35</v>
      </c>
      <c r="O25" s="31">
        <f t="shared" si="3"/>
        <v>4239290.18</v>
      </c>
      <c r="P25" s="31">
        <f t="shared" si="3"/>
        <v>23511.52</v>
      </c>
      <c r="Q25" s="31">
        <f t="shared" si="3"/>
        <v>8421132.889999999</v>
      </c>
      <c r="R25" s="31">
        <f t="shared" si="3"/>
        <v>1776390.44</v>
      </c>
      <c r="S25" s="31">
        <f t="shared" si="3"/>
        <v>30032.11</v>
      </c>
      <c r="T25" s="31">
        <f t="shared" si="3"/>
        <v>1754027.05</v>
      </c>
      <c r="U25" s="31">
        <f t="shared" si="3"/>
        <v>811732.0700000001</v>
      </c>
      <c r="V25" s="31">
        <f t="shared" si="3"/>
        <v>17724.51</v>
      </c>
      <c r="W25" s="31">
        <f t="shared" si="3"/>
        <v>1221571.25</v>
      </c>
      <c r="X25" s="31">
        <f t="shared" si="3"/>
        <v>27132691.63</v>
      </c>
      <c r="Y25" s="31">
        <f t="shared" si="3"/>
        <v>2012.55</v>
      </c>
      <c r="Z25" s="31">
        <f t="shared" si="3"/>
        <v>28403630.89</v>
      </c>
      <c r="AA25" s="31">
        <f t="shared" si="3"/>
        <v>132940466.23</v>
      </c>
      <c r="AB25" s="31">
        <f t="shared" si="3"/>
        <v>265665.16</v>
      </c>
      <c r="AC25" s="31">
        <f t="shared" si="3"/>
        <v>134363231.09</v>
      </c>
      <c r="AD25" s="31">
        <f t="shared" si="3"/>
        <v>88467386.71000001</v>
      </c>
      <c r="AE25" s="31">
        <f t="shared" si="3"/>
        <v>0</v>
      </c>
      <c r="AF25" s="31">
        <f t="shared" si="3"/>
        <v>94974789.33</v>
      </c>
      <c r="AG25" s="31">
        <f t="shared" si="3"/>
        <v>6439207.59</v>
      </c>
      <c r="AH25" s="31">
        <f t="shared" si="3"/>
        <v>3496520.72</v>
      </c>
      <c r="AI25" s="31">
        <f t="shared" si="3"/>
        <v>6214337.53</v>
      </c>
      <c r="AJ25" s="31">
        <f t="shared" si="3"/>
        <v>70293316.03</v>
      </c>
      <c r="AK25" s="31">
        <f t="shared" si="3"/>
        <v>24624765.51</v>
      </c>
      <c r="AL25" s="31">
        <f t="shared" si="3"/>
        <v>61369783.01</v>
      </c>
      <c r="AM25" s="31">
        <f t="shared" si="3"/>
        <v>2284574.08</v>
      </c>
      <c r="AN25" s="31">
        <f t="shared" si="3"/>
        <v>0</v>
      </c>
      <c r="AO25" s="31">
        <f t="shared" si="3"/>
        <v>3921199.59</v>
      </c>
      <c r="AP25" s="31">
        <f t="shared" si="3"/>
        <v>3471051.2</v>
      </c>
      <c r="AQ25" s="31">
        <f t="shared" si="3"/>
        <v>0</v>
      </c>
      <c r="AR25" s="31">
        <f t="shared" si="3"/>
        <v>3384717.44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0</v>
      </c>
      <c r="BI25" s="31">
        <f t="shared" si="3"/>
        <v>0</v>
      </c>
      <c r="BJ25" s="31">
        <f t="shared" si="3"/>
        <v>0</v>
      </c>
      <c r="BK25" s="31">
        <f t="shared" si="3"/>
        <v>7901286.1</v>
      </c>
      <c r="BL25" s="31">
        <f t="shared" si="3"/>
        <v>0</v>
      </c>
      <c r="BM25" s="31">
        <f t="shared" si="3"/>
        <v>7901286.1</v>
      </c>
      <c r="BN25" s="31">
        <f t="shared" si="3"/>
        <v>1324863.68</v>
      </c>
      <c r="BO25" s="31">
        <f aca="true" t="shared" si="4" ref="BO25:BW25">SUM(BO15:BO24)</f>
        <v>0</v>
      </c>
      <c r="BP25" s="31">
        <f t="shared" si="4"/>
        <v>2370008.96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605891106.1499999</v>
      </c>
      <c r="BV25" s="31">
        <f t="shared" si="4"/>
        <v>41690984.97</v>
      </c>
      <c r="BW25" s="31">
        <f t="shared" si="4"/>
        <v>600167562.5500001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8798619.44</v>
      </c>
      <c r="D29" s="28">
        <v>0</v>
      </c>
      <c r="E29" s="28">
        <v>7062381.62</v>
      </c>
      <c r="F29" s="28">
        <v>0</v>
      </c>
      <c r="G29" s="28">
        <v>0</v>
      </c>
      <c r="H29" s="28">
        <v>0</v>
      </c>
      <c r="I29" s="28">
        <v>1998032.7</v>
      </c>
      <c r="J29" s="28">
        <v>0</v>
      </c>
      <c r="K29" s="28">
        <v>434042.05</v>
      </c>
      <c r="L29" s="28">
        <v>2675728.15</v>
      </c>
      <c r="M29" s="28">
        <v>0</v>
      </c>
      <c r="N29" s="28">
        <v>1882696.08</v>
      </c>
      <c r="O29" s="28">
        <v>339986.59</v>
      </c>
      <c r="P29" s="28">
        <v>0</v>
      </c>
      <c r="Q29" s="28">
        <v>903191.88</v>
      </c>
      <c r="R29" s="28">
        <v>146974.67</v>
      </c>
      <c r="S29" s="28">
        <v>0</v>
      </c>
      <c r="T29" s="28">
        <v>11680.45</v>
      </c>
      <c r="U29" s="28">
        <v>14549.24</v>
      </c>
      <c r="V29" s="28">
        <v>0</v>
      </c>
      <c r="W29" s="28">
        <v>8074.47</v>
      </c>
      <c r="X29" s="28">
        <v>404105.84</v>
      </c>
      <c r="Y29" s="28">
        <v>0</v>
      </c>
      <c r="Z29" s="28">
        <v>458361.07</v>
      </c>
      <c r="AA29" s="28">
        <v>1570635.88</v>
      </c>
      <c r="AB29" s="28">
        <v>0</v>
      </c>
      <c r="AC29" s="28">
        <v>1631230.46</v>
      </c>
      <c r="AD29" s="28">
        <v>54945443.38</v>
      </c>
      <c r="AE29" s="28">
        <v>0</v>
      </c>
      <c r="AF29" s="28">
        <v>21767429.64</v>
      </c>
      <c r="AG29" s="28">
        <v>0</v>
      </c>
      <c r="AH29" s="28">
        <v>0</v>
      </c>
      <c r="AI29" s="28">
        <v>0</v>
      </c>
      <c r="AJ29" s="28">
        <v>212856.12</v>
      </c>
      <c r="AK29" s="28">
        <v>0</v>
      </c>
      <c r="AL29" s="28">
        <v>195525.53</v>
      </c>
      <c r="AM29" s="28">
        <v>0</v>
      </c>
      <c r="AN29" s="28">
        <v>0</v>
      </c>
      <c r="AO29" s="28">
        <v>0</v>
      </c>
      <c r="AP29" s="28">
        <v>9379.31</v>
      </c>
      <c r="AQ29" s="28">
        <v>0</v>
      </c>
      <c r="AR29" s="28">
        <v>28802.7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71116311.32000001</v>
      </c>
      <c r="BV29" s="29">
        <f t="shared" si="5"/>
        <v>0</v>
      </c>
      <c r="BW29" s="29">
        <f t="shared" si="5"/>
        <v>34383415.95</v>
      </c>
    </row>
    <row r="30" spans="1:75" ht="15">
      <c r="A30" s="25">
        <f>A29+1</f>
        <v>203</v>
      </c>
      <c r="B30" s="27" t="s">
        <v>88</v>
      </c>
      <c r="C30" s="28">
        <v>836259.23</v>
      </c>
      <c r="D30" s="28">
        <v>0</v>
      </c>
      <c r="E30" s="28">
        <v>836259.23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150179.27</v>
      </c>
      <c r="AA30" s="28">
        <v>7252.97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46842.21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890354.4099999999</v>
      </c>
      <c r="BV30" s="29">
        <f t="shared" si="5"/>
        <v>0</v>
      </c>
      <c r="BW30" s="29">
        <f t="shared" si="5"/>
        <v>986438.5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316098.72</v>
      </c>
      <c r="D32" s="28">
        <v>21967342.91</v>
      </c>
      <c r="E32" s="28">
        <v>352293.58</v>
      </c>
      <c r="F32" s="28">
        <v>0</v>
      </c>
      <c r="G32" s="28">
        <v>0</v>
      </c>
      <c r="H32" s="28">
        <v>0</v>
      </c>
      <c r="I32" s="28">
        <v>0</v>
      </c>
      <c r="J32" s="28">
        <v>38430</v>
      </c>
      <c r="K32" s="28">
        <v>0</v>
      </c>
      <c r="L32" s="28">
        <v>0</v>
      </c>
      <c r="M32" s="28">
        <v>7573446.19</v>
      </c>
      <c r="N32" s="28">
        <v>0</v>
      </c>
      <c r="O32" s="28">
        <v>0</v>
      </c>
      <c r="P32" s="28">
        <v>1919577.46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3568229.32</v>
      </c>
      <c r="Z32" s="28">
        <v>0</v>
      </c>
      <c r="AA32" s="28">
        <v>0</v>
      </c>
      <c r="AB32" s="28">
        <v>21656856.94</v>
      </c>
      <c r="AC32" s="28">
        <v>0</v>
      </c>
      <c r="AD32" s="28">
        <v>0</v>
      </c>
      <c r="AE32" s="28">
        <v>36623742.3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7177437.19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589610.71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846160.62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316098.72</v>
      </c>
      <c r="BV32" s="29">
        <f t="shared" si="5"/>
        <v>101960833.64</v>
      </c>
      <c r="BW32" s="29">
        <f t="shared" si="5"/>
        <v>352293.58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9950977.39</v>
      </c>
      <c r="D33" s="31">
        <f t="shared" si="6"/>
        <v>21967342.91</v>
      </c>
      <c r="E33" s="31">
        <f t="shared" si="6"/>
        <v>8250934.43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1998032.7</v>
      </c>
      <c r="J33" s="31">
        <f t="shared" si="6"/>
        <v>38430</v>
      </c>
      <c r="K33" s="31">
        <f t="shared" si="6"/>
        <v>434042.05</v>
      </c>
      <c r="L33" s="31">
        <f t="shared" si="6"/>
        <v>2675728.15</v>
      </c>
      <c r="M33" s="31">
        <f t="shared" si="6"/>
        <v>7573446.19</v>
      </c>
      <c r="N33" s="31">
        <f t="shared" si="6"/>
        <v>1882696.08</v>
      </c>
      <c r="O33" s="31">
        <f t="shared" si="6"/>
        <v>339986.59</v>
      </c>
      <c r="P33" s="31">
        <f t="shared" si="6"/>
        <v>1919577.46</v>
      </c>
      <c r="Q33" s="31">
        <f t="shared" si="6"/>
        <v>903191.88</v>
      </c>
      <c r="R33" s="31">
        <f t="shared" si="6"/>
        <v>146974.67</v>
      </c>
      <c r="S33" s="31">
        <f t="shared" si="6"/>
        <v>0</v>
      </c>
      <c r="T33" s="31">
        <f t="shared" si="6"/>
        <v>11680.45</v>
      </c>
      <c r="U33" s="31">
        <f t="shared" si="6"/>
        <v>14549.24</v>
      </c>
      <c r="V33" s="31">
        <f t="shared" si="6"/>
        <v>0</v>
      </c>
      <c r="W33" s="31">
        <f t="shared" si="6"/>
        <v>8074.47</v>
      </c>
      <c r="X33" s="31">
        <f t="shared" si="6"/>
        <v>404105.84</v>
      </c>
      <c r="Y33" s="31">
        <f t="shared" si="6"/>
        <v>3568229.32</v>
      </c>
      <c r="Z33" s="31">
        <f t="shared" si="6"/>
        <v>608540.34</v>
      </c>
      <c r="AA33" s="31">
        <f t="shared" si="6"/>
        <v>1577888.8499999999</v>
      </c>
      <c r="AB33" s="31">
        <f t="shared" si="6"/>
        <v>21656856.94</v>
      </c>
      <c r="AC33" s="31">
        <f t="shared" si="6"/>
        <v>1631230.46</v>
      </c>
      <c r="AD33" s="31">
        <f t="shared" si="6"/>
        <v>54945443.38</v>
      </c>
      <c r="AE33" s="31">
        <f t="shared" si="6"/>
        <v>36623742.3</v>
      </c>
      <c r="AF33" s="31">
        <f t="shared" si="6"/>
        <v>21767429.64</v>
      </c>
      <c r="AG33" s="31">
        <f t="shared" si="6"/>
        <v>0</v>
      </c>
      <c r="AH33" s="31">
        <f t="shared" si="6"/>
        <v>0</v>
      </c>
      <c r="AI33" s="31">
        <f t="shared" si="6"/>
        <v>0</v>
      </c>
      <c r="AJ33" s="31">
        <f t="shared" si="6"/>
        <v>259698.33</v>
      </c>
      <c r="AK33" s="31">
        <f t="shared" si="6"/>
        <v>7177437.19</v>
      </c>
      <c r="AL33" s="31">
        <f t="shared" si="6"/>
        <v>195525.53</v>
      </c>
      <c r="AM33" s="31">
        <f t="shared" si="6"/>
        <v>0</v>
      </c>
      <c r="AN33" s="31">
        <f t="shared" si="6"/>
        <v>0</v>
      </c>
      <c r="AO33" s="31">
        <f t="shared" si="6"/>
        <v>0</v>
      </c>
      <c r="AP33" s="31">
        <f t="shared" si="6"/>
        <v>9379.31</v>
      </c>
      <c r="AQ33" s="31">
        <f t="shared" si="6"/>
        <v>589610.71</v>
      </c>
      <c r="AR33" s="31">
        <f t="shared" si="6"/>
        <v>28802.7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0</v>
      </c>
      <c r="AZ33" s="31">
        <f t="shared" si="6"/>
        <v>846160.62</v>
      </c>
      <c r="BA33" s="31">
        <f t="shared" si="6"/>
        <v>0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0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72322764.45</v>
      </c>
      <c r="BV33" s="31">
        <f t="shared" si="7"/>
        <v>101960833.64</v>
      </c>
      <c r="BW33" s="31">
        <f t="shared" si="7"/>
        <v>35722148.03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8947421.88</v>
      </c>
      <c r="BL43" s="28">
        <v>0</v>
      </c>
      <c r="BM43" s="28">
        <v>8947421.88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8947421.88</v>
      </c>
      <c r="BV43" s="29">
        <f t="shared" si="11"/>
        <v>0</v>
      </c>
      <c r="BW43" s="29">
        <f t="shared" si="11"/>
        <v>8947421.88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8600079.32</v>
      </c>
      <c r="BL45" s="28">
        <v>0</v>
      </c>
      <c r="BM45" s="28">
        <v>8600079.32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8600079.32</v>
      </c>
      <c r="BV45" s="29">
        <f t="shared" si="11"/>
        <v>0</v>
      </c>
      <c r="BW45" s="29">
        <f t="shared" si="11"/>
        <v>8600079.32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17547501.200000003</v>
      </c>
      <c r="BL47" s="31">
        <f t="shared" si="13"/>
        <v>0</v>
      </c>
      <c r="BM47" s="31">
        <f t="shared" si="13"/>
        <v>17547501.200000003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17547501.200000003</v>
      </c>
      <c r="BV47" s="31">
        <f>SUM(BV43:BV46)</f>
        <v>0</v>
      </c>
      <c r="BW47" s="31">
        <f>SUM(BW43:BW46)</f>
        <v>17547501.200000003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475366855.64</v>
      </c>
      <c r="BO50" s="28">
        <v>0</v>
      </c>
      <c r="BP50" s="28">
        <v>524028424.49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475366855.64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524028424.49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475366855.64</v>
      </c>
      <c r="BO51" s="31">
        <f aca="true" t="shared" si="15" ref="BO51:BW51">SUM(BO50)</f>
        <v>0</v>
      </c>
      <c r="BP51" s="31">
        <f t="shared" si="15"/>
        <v>524028424.49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475366855.64</v>
      </c>
      <c r="BV51" s="31">
        <f t="shared" si="15"/>
        <v>0</v>
      </c>
      <c r="BW51" s="31">
        <f t="shared" si="15"/>
        <v>524028424.49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321384193.37</v>
      </c>
      <c r="BR54" s="28">
        <v>0</v>
      </c>
      <c r="BS54" s="28">
        <v>319770919.3</v>
      </c>
      <c r="BT54" s="28"/>
      <c r="BU54" s="29">
        <f aca="true" t="shared" si="16" ref="BU54:BW55">+C54+F54+I54+L54+O54+R54+U54+X54+AA54+AD54+AG54+AJ54+AM54+AP54+AS54+AV54+AY54+BB54+BE54+BH54+BK54+BN54+BQ54</f>
        <v>321384193.37</v>
      </c>
      <c r="BV54" s="29">
        <f t="shared" si="16"/>
        <v>0</v>
      </c>
      <c r="BW54" s="29">
        <f t="shared" si="16"/>
        <v>319770919.3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21847676.82</v>
      </c>
      <c r="BR55" s="28">
        <v>0</v>
      </c>
      <c r="BS55" s="28">
        <v>19503225.04</v>
      </c>
      <c r="BT55" s="28"/>
      <c r="BU55" s="29">
        <f t="shared" si="16"/>
        <v>21847676.82</v>
      </c>
      <c r="BV55" s="29">
        <f t="shared" si="16"/>
        <v>0</v>
      </c>
      <c r="BW55" s="29">
        <f t="shared" si="16"/>
        <v>19503225.04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343231870.19</v>
      </c>
      <c r="BR56" s="31">
        <f t="shared" si="18"/>
        <v>0</v>
      </c>
      <c r="BS56" s="31">
        <f t="shared" si="18"/>
        <v>339274144.34000003</v>
      </c>
      <c r="BT56" s="31"/>
      <c r="BU56" s="31">
        <f t="shared" si="18"/>
        <v>343231870.19</v>
      </c>
      <c r="BV56" s="31">
        <f t="shared" si="18"/>
        <v>0</v>
      </c>
      <c r="BW56" s="31">
        <f t="shared" si="18"/>
        <v>339274144.34000003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203795656.5</v>
      </c>
      <c r="D57" s="37">
        <f t="shared" si="19"/>
        <v>33012411.59</v>
      </c>
      <c r="E57" s="37">
        <f t="shared" si="19"/>
        <v>188641791.88000003</v>
      </c>
      <c r="F57" s="37">
        <f t="shared" si="19"/>
        <v>154827.65</v>
      </c>
      <c r="G57" s="37">
        <f t="shared" si="19"/>
        <v>11329.62</v>
      </c>
      <c r="H57" s="37">
        <f t="shared" si="19"/>
        <v>154548.38</v>
      </c>
      <c r="I57" s="37">
        <f t="shared" si="19"/>
        <v>36833697.64</v>
      </c>
      <c r="J57" s="37">
        <f t="shared" si="19"/>
        <v>319272.85</v>
      </c>
      <c r="K57" s="37">
        <f t="shared" si="19"/>
        <v>33409760.29</v>
      </c>
      <c r="L57" s="37">
        <f t="shared" si="19"/>
        <v>32649406.659999996</v>
      </c>
      <c r="M57" s="37">
        <f t="shared" si="19"/>
        <v>9466957.93</v>
      </c>
      <c r="N57" s="37">
        <f t="shared" si="19"/>
        <v>34229419.43</v>
      </c>
      <c r="O57" s="37">
        <f t="shared" si="19"/>
        <v>4579276.77</v>
      </c>
      <c r="P57" s="37">
        <f t="shared" si="19"/>
        <v>1943088.98</v>
      </c>
      <c r="Q57" s="37">
        <f t="shared" si="19"/>
        <v>9324324.77</v>
      </c>
      <c r="R57" s="37">
        <f t="shared" si="19"/>
        <v>1923365.1099999999</v>
      </c>
      <c r="S57" s="37">
        <f t="shared" si="19"/>
        <v>30032.11</v>
      </c>
      <c r="T57" s="37">
        <f t="shared" si="19"/>
        <v>1765707.5</v>
      </c>
      <c r="U57" s="37">
        <f t="shared" si="19"/>
        <v>826281.31</v>
      </c>
      <c r="V57" s="37">
        <f t="shared" si="19"/>
        <v>17724.51</v>
      </c>
      <c r="W57" s="37">
        <f t="shared" si="19"/>
        <v>1229645.72</v>
      </c>
      <c r="X57" s="37">
        <f t="shared" si="19"/>
        <v>27536797.47</v>
      </c>
      <c r="Y57" s="37">
        <f t="shared" si="19"/>
        <v>3570241.8699999996</v>
      </c>
      <c r="Z57" s="37">
        <f t="shared" si="19"/>
        <v>29012171.23</v>
      </c>
      <c r="AA57" s="37">
        <f t="shared" si="19"/>
        <v>134518355.08</v>
      </c>
      <c r="AB57" s="37">
        <f t="shared" si="19"/>
        <v>21922522.1</v>
      </c>
      <c r="AC57" s="37">
        <f t="shared" si="19"/>
        <v>135994461.55</v>
      </c>
      <c r="AD57" s="37">
        <f t="shared" si="19"/>
        <v>143412830.09</v>
      </c>
      <c r="AE57" s="37">
        <f t="shared" si="19"/>
        <v>36623742.3</v>
      </c>
      <c r="AF57" s="37">
        <f t="shared" si="19"/>
        <v>116742218.97</v>
      </c>
      <c r="AG57" s="37">
        <f t="shared" si="19"/>
        <v>6439207.59</v>
      </c>
      <c r="AH57" s="37">
        <f t="shared" si="19"/>
        <v>3496520.72</v>
      </c>
      <c r="AI57" s="37">
        <f aca="true" t="shared" si="20" ref="AI57:BN57">+AI25+AI33+AI40+AI47+AI51+AI56</f>
        <v>6214337.53</v>
      </c>
      <c r="AJ57" s="37">
        <f t="shared" si="20"/>
        <v>70553014.36</v>
      </c>
      <c r="AK57" s="37">
        <f t="shared" si="20"/>
        <v>31802202.700000003</v>
      </c>
      <c r="AL57" s="37">
        <f t="shared" si="20"/>
        <v>61565308.54</v>
      </c>
      <c r="AM57" s="37">
        <f t="shared" si="20"/>
        <v>2284574.08</v>
      </c>
      <c r="AN57" s="37">
        <f t="shared" si="20"/>
        <v>0</v>
      </c>
      <c r="AO57" s="37">
        <f t="shared" si="20"/>
        <v>3921199.59</v>
      </c>
      <c r="AP57" s="37">
        <f t="shared" si="20"/>
        <v>3480430.5100000002</v>
      </c>
      <c r="AQ57" s="37">
        <f t="shared" si="20"/>
        <v>589610.71</v>
      </c>
      <c r="AR57" s="37">
        <f t="shared" si="20"/>
        <v>3413520.14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0</v>
      </c>
      <c r="AZ57" s="37">
        <f t="shared" si="20"/>
        <v>846160.62</v>
      </c>
      <c r="BA57" s="37">
        <f t="shared" si="20"/>
        <v>0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0</v>
      </c>
      <c r="BI57" s="37">
        <f t="shared" si="20"/>
        <v>0</v>
      </c>
      <c r="BJ57" s="37">
        <f t="shared" si="20"/>
        <v>0</v>
      </c>
      <c r="BK57" s="37">
        <f t="shared" si="20"/>
        <v>25448787.300000004</v>
      </c>
      <c r="BL57" s="37">
        <f t="shared" si="20"/>
        <v>0</v>
      </c>
      <c r="BM57" s="37">
        <f t="shared" si="20"/>
        <v>25448787.300000004</v>
      </c>
      <c r="BN57" s="37">
        <f t="shared" si="20"/>
        <v>476691719.32</v>
      </c>
      <c r="BO57" s="37">
        <f>+BO25+BO33+BO40+BO47+BO51+BO56</f>
        <v>0</v>
      </c>
      <c r="BP57" s="37">
        <f>+BP25+BP33+BP40+BP47+BP51+BP56</f>
        <v>526398433.45</v>
      </c>
      <c r="BQ57" s="37">
        <f>+BQ25+BQ33+BQ40+BQ47+BQ51+BQ56</f>
        <v>343231870.19</v>
      </c>
      <c r="BR57" s="37">
        <f>+BR25+BR33+BR40+BR47+BR51+BR56</f>
        <v>0</v>
      </c>
      <c r="BS57" s="37">
        <f>+BS25+BS33+BS40+BS47+BS51+BS56</f>
        <v>339274144.34000003</v>
      </c>
      <c r="BT57" s="37"/>
      <c r="BU57" s="37">
        <f>+BU12+BU25+BU33+BU40+BU47+BU51+BU56</f>
        <v>1514360097.63</v>
      </c>
      <c r="BV57" s="37">
        <f>+BV25+BV33+BV40+BV47+BV51+BV56</f>
        <v>143651818.61</v>
      </c>
      <c r="BW57" s="37">
        <f>+BW25+BW33+BW40+BW47+BW51+BW56</f>
        <v>1516739780.6100001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2023-01-04T12:47:57Z</dcterms:modified>
  <cp:category/>
  <cp:version/>
  <cp:contentType/>
  <cp:contentStatus/>
</cp:coreProperties>
</file>