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<sst xmlns="http://schemas.openxmlformats.org/spreadsheetml/2006/main" count="213" uniqueCount="135">
  <si>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</si>
  <si>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</si>
  <si>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</si>
  <si>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</si>
  <si>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</si>
  <si>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</si>
  <si>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</si>
  <si>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</si>
  <si>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</si>
  <si>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</si>
  <si>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</si>
  <si>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</si>
  <si>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</si>
  <si>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</si>
  <si>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</si>
  <si>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</si>
  <si>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</si>
  <si>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</si>
  <si>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</si>
  <si>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</si>
  <si>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</si>
  <si>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</si>
  <si>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</si>
  <si>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</si>
  <si>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</si>
  <si>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</si>
  <si>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</si>
  <si>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</si>
  <si>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</si>
  <si>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</si>
  <si>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</si>
  <si>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</si>
  <si>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</si>
  <si>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</si>
  <si>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</si>
  <si>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</si>
  <si>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</si>
  <si>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</si>
  <si>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</si>
  <si>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</si>
  <si>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</si>
  <si>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</si>
  <si>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</si>
  <si>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</si>
  <si>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</si>
  <si>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</si>
  <si>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</si>
  <si>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</si>
  <si>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</si>
  <si>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</si>
  <si>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</si>
  <si>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</si>
  <si>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</si>
  <si>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</si>
  <si>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</si>
  <si>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</si>
  <si>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</si>
  <si>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</si>
  <si>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</si>
  <si>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</si>
  <si>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</si>
  <si>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</si>
  <si>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</si>
  <si>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</si>
  <si>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</si>
  <si>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</si>
  <si>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</si>
  <si>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</si>
  <si>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</si>
  <si>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</si>
  <si>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</si>
  <si>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</si>
  <si>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</si>
  <si>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</si>
  <si>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</si>
  <si>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</si>
  <si>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</si>
  <si>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</si>
  <si>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</si>
  <si>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</si>
  <si>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</si>
  <si>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</si>
  <si>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</si>
  <si>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</si>
  <si>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</si>
  <si>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</si>
  <si>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</si>
  <si>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</si>
  <si>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</si>
  <si>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</si>
  <si>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</si>
  <si>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</si>
  <si>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</si>
  <si>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</si>
  <si>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</si>
  <si>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</si>
  <si>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</si>
  <si>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</si>
  <si>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</si>
  <si>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</si>
  <si>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</si>
  <si>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</si>
  <si>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</si>
  <si>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</si>
  <si>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</si>
  <si>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</si>
  <si>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</si>
  <si>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</si>
  <si>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</si>
  <si>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</si>
  <si>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</si>
  <si>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</si>
  <si>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</si>
  <si>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</si>
  <si>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</si>
  <si>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</si>
  <si>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</si>
  <si>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</si>
  <si>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</si>
  <si>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</si>
  <si>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</si>
  <si>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</si>
  <si>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</si>
  <si>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</si>
  <si>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</si>
  <si>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</si>
  <si>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</si>
  <si>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</si>
  <si>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</si>
  <si>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</si>
  <si>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</si>
  <si>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</si>
  <si>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</si>
  <si>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</si>
  <si>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PALERMO
SETTORE BILANCIO E TRIBUTI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</si>
</sst>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34">
      <selection activeCell="B1" sqref="B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 t="s">
        <v>134</v>
      </c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2017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32495246.42</v>
      </c>
      <c r="D8" s="46"/>
      <c r="E8" s="6"/>
      <c r="F8" s="6"/>
    </row>
    <row r="9" spans="1:6" ht="12.75">
      <c r="A9" s="43"/>
      <c r="B9" s="49" t="s">
        <v>10</v>
      </c>
      <c r="C9" s="7">
        <v>266507092.78</v>
      </c>
      <c r="D9" s="46"/>
      <c r="E9" s="6"/>
      <c r="F9" s="6"/>
    </row>
    <row r="10" spans="1:6" ht="12.75">
      <c r="A10" s="43"/>
      <c r="B10" s="49" t="s">
        <v>11</v>
      </c>
      <c r="C10" s="7">
        <v>48010999.06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59696813.93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389747196.74</v>
      </c>
      <c r="D14" s="7">
        <v>474931950.16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23131011.55</v>
      </c>
      <c r="D17" s="7">
        <v>23932270.34</v>
      </c>
      <c r="E17" s="8"/>
      <c r="F17" s="8"/>
    </row>
    <row r="18" spans="1:6" ht="12.75">
      <c r="A18" s="52">
        <v>10301</v>
      </c>
      <c r="B18" s="53" t="s">
        <v>19</v>
      </c>
      <c r="C18" s="7">
        <v>132761893.5</v>
      </c>
      <c r="D18" s="7">
        <v>138425582.3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545640101.79</v>
      </c>
      <c r="D20" s="11">
        <f>SUM(D14:D19)</f>
        <v>637289802.8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208252213.29</v>
      </c>
      <c r="D23" s="7">
        <v>230120431.95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175659</v>
      </c>
      <c r="D25" s="7">
        <v>175659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2576764.85</v>
      </c>
      <c r="D27" s="7">
        <v>3276192.74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211004637.14</v>
      </c>
      <c r="D28" s="16">
        <f>SUM(D23:D27)</f>
        <v>233572283.69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12957931.97</v>
      </c>
      <c r="D31" s="7">
        <v>15939562.64</v>
      </c>
      <c r="E31" s="8"/>
      <c r="F31" s="8"/>
    </row>
    <row r="32" spans="1:6" ht="12.75">
      <c r="A32" s="57">
        <v>30200</v>
      </c>
      <c r="B32" s="56" t="s">
        <v>33</v>
      </c>
      <c r="C32" s="7">
        <v>71039105.75</v>
      </c>
      <c r="D32" s="7">
        <v>107139925.25</v>
      </c>
      <c r="E32" s="8"/>
      <c r="F32" s="8"/>
    </row>
    <row r="33" spans="1:6" ht="12.75">
      <c r="A33" s="57">
        <v>30300</v>
      </c>
      <c r="B33" s="56" t="s">
        <v>34</v>
      </c>
      <c r="C33" s="7">
        <v>1738132.29</v>
      </c>
      <c r="D33" s="7">
        <v>4368571.78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1060375.12</v>
      </c>
      <c r="E34" s="8"/>
      <c r="F34" s="8"/>
    </row>
    <row r="35" spans="1:6" ht="12.75">
      <c r="A35" s="52">
        <v>30500</v>
      </c>
      <c r="B35" s="53" t="s">
        <v>36</v>
      </c>
      <c r="C35" s="7">
        <v>22384780.12</v>
      </c>
      <c r="D35" s="7">
        <v>23748998.19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108119950.13000001</v>
      </c>
      <c r="D36" s="11">
        <f>SUM(D31:D35)</f>
        <v>152257432.98000002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8281269.3</v>
      </c>
      <c r="D39" s="7">
        <v>2739628.8</v>
      </c>
      <c r="E39" s="8"/>
      <c r="F39" s="8"/>
    </row>
    <row r="40" spans="1:6" ht="12.75">
      <c r="A40" s="52">
        <v>40200</v>
      </c>
      <c r="B40" s="53" t="s">
        <v>41</v>
      </c>
      <c r="C40" s="7">
        <v>289114265.85</v>
      </c>
      <c r="D40" s="7">
        <v>403975678.53</v>
      </c>
      <c r="E40" s="8"/>
      <c r="F40" s="8"/>
    </row>
    <row r="41" spans="1:6" ht="12.75">
      <c r="A41" s="52">
        <v>40300</v>
      </c>
      <c r="B41" s="53" t="s">
        <v>42</v>
      </c>
      <c r="C41" s="7">
        <v>64364.2</v>
      </c>
      <c r="D41" s="7">
        <v>56940.02</v>
      </c>
      <c r="E41" s="8"/>
      <c r="F41" s="8"/>
    </row>
    <row r="42" spans="1:6" ht="12.75">
      <c r="A42" s="52">
        <v>40400</v>
      </c>
      <c r="B42" s="53" t="s">
        <v>43</v>
      </c>
      <c r="C42" s="7">
        <v>500000</v>
      </c>
      <c r="D42" s="7">
        <v>644751.42</v>
      </c>
      <c r="E42" s="8"/>
      <c r="F42" s="8"/>
    </row>
    <row r="43" spans="1:6" ht="12.75">
      <c r="A43" s="57">
        <v>40500</v>
      </c>
      <c r="B43" s="56" t="s">
        <v>44</v>
      </c>
      <c r="C43" s="7">
        <v>11161000</v>
      </c>
      <c r="D43" s="7">
        <v>6121761.59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309120899.35</v>
      </c>
      <c r="D44" s="11">
        <f>SUM(D39:D43)</f>
        <v>413538760.35999995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15597398.44</v>
      </c>
      <c r="D50" s="7">
        <v>18504188.22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15597398.44</v>
      </c>
      <c r="D51" s="11">
        <f>SUM(D47:D50)</f>
        <v>18504188.22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15697398.44</v>
      </c>
      <c r="D56" s="7">
        <v>79152776.35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15697398.44</v>
      </c>
      <c r="D58" s="11">
        <f>SUM(D54:D57)</f>
        <v>79152776.35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303367713.3</v>
      </c>
      <c r="D61" s="7">
        <v>303367713.3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303367713.3</v>
      </c>
      <c r="D62" s="11">
        <f>SUM(D61)</f>
        <v>303367713.3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754575676.6</v>
      </c>
      <c r="D65" s="7">
        <v>754575676.6</v>
      </c>
      <c r="E65" s="8"/>
      <c r="F65" s="8"/>
    </row>
    <row r="66" spans="1:6" ht="12.75">
      <c r="A66" s="52">
        <v>90200</v>
      </c>
      <c r="B66" s="53" t="s">
        <v>63</v>
      </c>
      <c r="C66" s="7">
        <v>2702700</v>
      </c>
      <c r="D66" s="7">
        <v>2702700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757278376.6</v>
      </c>
      <c r="D67" s="11">
        <f>SUM(D65:D66)</f>
        <v>757278376.6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2265826475.19</v>
      </c>
      <c r="D68" s="20">
        <f>+D20+D28+D36+D44+D51+D58+D62+D67</f>
        <v>2594961334.2999997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2612839813.4500003</v>
      </c>
      <c r="D69" s="20">
        <f>+D68+D11</f>
        <v>2654658148.2299995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A1">
      <selection activeCell="B1" sqref="B1:J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48.75" customHeight="1">
      <c r="B1" s="87" t="s">
        <v>134</v>
      </c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2017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13203765.18</v>
      </c>
      <c r="BU12" s="30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144406422.44</v>
      </c>
      <c r="D15" s="30">
        <v>0</v>
      </c>
      <c r="E15" s="30">
        <v>146870840.58</v>
      </c>
      <c r="F15" s="30">
        <v>279400</v>
      </c>
      <c r="G15" s="30">
        <v>0</v>
      </c>
      <c r="H15" s="30">
        <v>280325.4</v>
      </c>
      <c r="I15" s="30">
        <v>39033185.56</v>
      </c>
      <c r="J15" s="30">
        <v>0</v>
      </c>
      <c r="K15" s="30">
        <v>39175323.77</v>
      </c>
      <c r="L15" s="30">
        <v>10400233.57</v>
      </c>
      <c r="M15" s="30">
        <v>0</v>
      </c>
      <c r="N15" s="30">
        <v>10432059.2</v>
      </c>
      <c r="O15" s="30">
        <v>3459576.85</v>
      </c>
      <c r="P15" s="30">
        <v>0</v>
      </c>
      <c r="Q15" s="30">
        <v>3470849.33</v>
      </c>
      <c r="R15" s="30">
        <v>688340</v>
      </c>
      <c r="S15" s="30">
        <v>0</v>
      </c>
      <c r="T15" s="30">
        <v>690561.65</v>
      </c>
      <c r="U15" s="30">
        <v>717550</v>
      </c>
      <c r="V15" s="30">
        <v>0</v>
      </c>
      <c r="W15" s="30">
        <v>719745.58</v>
      </c>
      <c r="X15" s="30">
        <v>37841569.27</v>
      </c>
      <c r="Y15" s="30">
        <v>0</v>
      </c>
      <c r="Z15" s="30">
        <v>40209650.71</v>
      </c>
      <c r="AA15" s="30">
        <v>4923984.92</v>
      </c>
      <c r="AB15" s="30">
        <v>0</v>
      </c>
      <c r="AC15" s="30">
        <v>4940041.92</v>
      </c>
      <c r="AD15" s="30">
        <v>0</v>
      </c>
      <c r="AE15" s="30">
        <v>0</v>
      </c>
      <c r="AF15" s="30">
        <v>0</v>
      </c>
      <c r="AG15" s="30">
        <v>670560</v>
      </c>
      <c r="AH15" s="30">
        <v>0</v>
      </c>
      <c r="AI15" s="30">
        <v>672506.45</v>
      </c>
      <c r="AJ15" s="30">
        <v>12467697.27</v>
      </c>
      <c r="AK15" s="30">
        <v>0</v>
      </c>
      <c r="AL15" s="30">
        <v>12504566.65</v>
      </c>
      <c r="AM15" s="30">
        <v>0</v>
      </c>
      <c r="AN15" s="30">
        <v>0</v>
      </c>
      <c r="AO15" s="30">
        <v>0</v>
      </c>
      <c r="AP15" s="30">
        <v>3430270</v>
      </c>
      <c r="AQ15" s="30">
        <v>0</v>
      </c>
      <c r="AR15" s="30">
        <v>3441064.98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258318789.88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263407536.22000003</v>
      </c>
    </row>
    <row r="16" spans="1:75" ht="15">
      <c r="A16" s="27">
        <f>A15+1</f>
        <v>102</v>
      </c>
      <c r="B16" s="29" t="s">
        <v>76</v>
      </c>
      <c r="C16" s="30">
        <v>15016010.33</v>
      </c>
      <c r="D16" s="30">
        <v>0</v>
      </c>
      <c r="E16" s="30">
        <v>15420432.13</v>
      </c>
      <c r="F16" s="30">
        <v>0</v>
      </c>
      <c r="G16" s="30">
        <v>0</v>
      </c>
      <c r="H16" s="30">
        <v>0</v>
      </c>
      <c r="I16" s="30">
        <v>231491.81</v>
      </c>
      <c r="J16" s="30">
        <v>0</v>
      </c>
      <c r="K16" s="30">
        <v>234677.76</v>
      </c>
      <c r="L16" s="30">
        <v>13643.64</v>
      </c>
      <c r="M16" s="30">
        <v>0</v>
      </c>
      <c r="N16" s="30">
        <v>13643.64</v>
      </c>
      <c r="O16" s="30">
        <v>7000</v>
      </c>
      <c r="P16" s="30">
        <v>0</v>
      </c>
      <c r="Q16" s="30">
        <v>7000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64897.71</v>
      </c>
      <c r="Y16" s="30">
        <v>0</v>
      </c>
      <c r="Z16" s="30">
        <v>93797.07</v>
      </c>
      <c r="AA16" s="30">
        <v>2000</v>
      </c>
      <c r="AB16" s="30">
        <v>0</v>
      </c>
      <c r="AC16" s="30">
        <v>2540</v>
      </c>
      <c r="AD16" s="30">
        <v>0</v>
      </c>
      <c r="AE16" s="30">
        <v>0</v>
      </c>
      <c r="AF16" s="30">
        <v>0</v>
      </c>
      <c r="AG16" s="30">
        <v>5000</v>
      </c>
      <c r="AH16" s="30">
        <v>0</v>
      </c>
      <c r="AI16" s="30">
        <v>5000</v>
      </c>
      <c r="AJ16" s="30">
        <v>10688.16</v>
      </c>
      <c r="AK16" s="30">
        <v>0</v>
      </c>
      <c r="AL16" s="30">
        <v>11477.26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15350731.650000002</v>
      </c>
      <c r="BV16" s="31">
        <f t="shared" si="0"/>
        <v>0</v>
      </c>
      <c r="BW16" s="31">
        <f t="shared" si="0"/>
        <v>15788567.860000001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77942628.95</v>
      </c>
      <c r="D17" s="30">
        <v>0</v>
      </c>
      <c r="E17" s="30">
        <v>86503300.91</v>
      </c>
      <c r="F17" s="30">
        <v>624944.34</v>
      </c>
      <c r="G17" s="30">
        <v>0</v>
      </c>
      <c r="H17" s="30">
        <v>1099313.64</v>
      </c>
      <c r="I17" s="30">
        <v>9474451.6</v>
      </c>
      <c r="J17" s="30">
        <v>0</v>
      </c>
      <c r="K17" s="30">
        <v>10680297.8</v>
      </c>
      <c r="L17" s="30">
        <v>18270318.15</v>
      </c>
      <c r="M17" s="30">
        <v>0</v>
      </c>
      <c r="N17" s="30">
        <v>20219706.79</v>
      </c>
      <c r="O17" s="30">
        <v>6666125.76</v>
      </c>
      <c r="P17" s="30">
        <v>0</v>
      </c>
      <c r="Q17" s="30">
        <v>7666723.59</v>
      </c>
      <c r="R17" s="30">
        <v>2945101.13</v>
      </c>
      <c r="S17" s="30">
        <v>0</v>
      </c>
      <c r="T17" s="30">
        <v>3228553.45</v>
      </c>
      <c r="U17" s="30">
        <v>2005203.45</v>
      </c>
      <c r="V17" s="30">
        <v>0</v>
      </c>
      <c r="W17" s="30">
        <v>2029288.51</v>
      </c>
      <c r="X17" s="30">
        <v>17195129.64</v>
      </c>
      <c r="Y17" s="30">
        <v>0</v>
      </c>
      <c r="Z17" s="30">
        <v>26812635.1</v>
      </c>
      <c r="AA17" s="30">
        <v>127989490.13</v>
      </c>
      <c r="AB17" s="30">
        <v>0</v>
      </c>
      <c r="AC17" s="30">
        <v>150522245.74</v>
      </c>
      <c r="AD17" s="30">
        <v>87994502.28</v>
      </c>
      <c r="AE17" s="30">
        <v>0</v>
      </c>
      <c r="AF17" s="30">
        <v>119033145.09</v>
      </c>
      <c r="AG17" s="30">
        <v>144651.47</v>
      </c>
      <c r="AH17" s="30">
        <v>0</v>
      </c>
      <c r="AI17" s="30">
        <v>223537.68</v>
      </c>
      <c r="AJ17" s="30">
        <v>49820772.01</v>
      </c>
      <c r="AK17" s="30">
        <v>0</v>
      </c>
      <c r="AL17" s="30">
        <v>53382965.44</v>
      </c>
      <c r="AM17" s="30">
        <v>1494009.97</v>
      </c>
      <c r="AN17" s="30">
        <v>0</v>
      </c>
      <c r="AO17" s="30">
        <v>1535135.9</v>
      </c>
      <c r="AP17" s="30">
        <v>3284448.49</v>
      </c>
      <c r="AQ17" s="30">
        <v>0</v>
      </c>
      <c r="AR17" s="30">
        <v>3386491.96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114324.53</v>
      </c>
      <c r="AZ17" s="30">
        <v>0</v>
      </c>
      <c r="BA17" s="30">
        <v>114324.53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405966101.9</v>
      </c>
      <c r="BV17" s="31">
        <f t="shared" si="0"/>
        <v>0</v>
      </c>
      <c r="BW17" s="31">
        <f t="shared" si="0"/>
        <v>486437666.12999994</v>
      </c>
    </row>
    <row r="18" spans="1:75" ht="15">
      <c r="A18" s="27">
        <f t="shared" si="2"/>
        <v>104</v>
      </c>
      <c r="B18" s="29" t="s">
        <v>23</v>
      </c>
      <c r="C18" s="30">
        <v>6528999.95</v>
      </c>
      <c r="D18" s="30">
        <v>0</v>
      </c>
      <c r="E18" s="30">
        <v>7890511.2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23313272.31</v>
      </c>
      <c r="M18" s="30">
        <v>0</v>
      </c>
      <c r="N18" s="30">
        <v>27309272.35</v>
      </c>
      <c r="O18" s="30">
        <v>5766696.16</v>
      </c>
      <c r="P18" s="30">
        <v>0</v>
      </c>
      <c r="Q18" s="30">
        <v>8134230.04</v>
      </c>
      <c r="R18" s="30">
        <v>340666.42</v>
      </c>
      <c r="S18" s="30">
        <v>0</v>
      </c>
      <c r="T18" s="30">
        <v>341640.54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10188316.73</v>
      </c>
      <c r="AK18" s="30">
        <v>0</v>
      </c>
      <c r="AL18" s="30">
        <v>11161718.94</v>
      </c>
      <c r="AM18" s="30">
        <v>96900</v>
      </c>
      <c r="AN18" s="30">
        <v>0</v>
      </c>
      <c r="AO18" s="30">
        <v>97016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46234851.57000001</v>
      </c>
      <c r="BV18" s="31">
        <f t="shared" si="0"/>
        <v>0</v>
      </c>
      <c r="BW18" s="31">
        <f t="shared" si="0"/>
        <v>54934389.07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50000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10856370.69</v>
      </c>
      <c r="BL21" s="30">
        <v>0</v>
      </c>
      <c r="BM21" s="30">
        <v>11160720.25</v>
      </c>
      <c r="BN21" s="30">
        <v>1737763.2</v>
      </c>
      <c r="BO21" s="30">
        <v>0</v>
      </c>
      <c r="BP21" s="30">
        <v>1737763.2</v>
      </c>
      <c r="BQ21" s="30">
        <v>0</v>
      </c>
      <c r="BR21" s="30">
        <v>0</v>
      </c>
      <c r="BS21" s="30">
        <v>0</v>
      </c>
      <c r="BT21" s="30"/>
      <c r="BU21" s="31">
        <f t="shared" si="1"/>
        <v>12644133.889999999</v>
      </c>
      <c r="BV21" s="31">
        <f t="shared" si="0"/>
        <v>0</v>
      </c>
      <c r="BW21" s="31">
        <f t="shared" si="0"/>
        <v>12948483.45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2554000</v>
      </c>
      <c r="D23" s="30">
        <v>0</v>
      </c>
      <c r="E23" s="30">
        <v>3370838.9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662.79</v>
      </c>
      <c r="L23" s="30">
        <v>22000</v>
      </c>
      <c r="M23" s="30">
        <v>0</v>
      </c>
      <c r="N23" s="30">
        <v>26779.16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3.48</v>
      </c>
      <c r="AA23" s="30">
        <v>0</v>
      </c>
      <c r="AB23" s="30">
        <v>0</v>
      </c>
      <c r="AC23" s="30">
        <v>0</v>
      </c>
      <c r="AD23" s="30">
        <v>5496.66</v>
      </c>
      <c r="AE23" s="30">
        <v>0</v>
      </c>
      <c r="AF23" s="30">
        <v>5496.66</v>
      </c>
      <c r="AG23" s="30">
        <v>10000</v>
      </c>
      <c r="AH23" s="30">
        <v>0</v>
      </c>
      <c r="AI23" s="30">
        <v>10000</v>
      </c>
      <c r="AJ23" s="30">
        <v>135999</v>
      </c>
      <c r="AK23" s="30">
        <v>0</v>
      </c>
      <c r="AL23" s="30">
        <v>135999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3400</v>
      </c>
      <c r="AZ23" s="30">
        <v>0</v>
      </c>
      <c r="BA23" s="30">
        <v>3400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2730895.66</v>
      </c>
      <c r="BV23" s="31">
        <f t="shared" si="0"/>
        <v>0</v>
      </c>
      <c r="BW23" s="31">
        <f t="shared" si="0"/>
        <v>3553179.99</v>
      </c>
    </row>
    <row r="24" spans="1:75" ht="15">
      <c r="A24" s="27">
        <f t="shared" si="2"/>
        <v>110</v>
      </c>
      <c r="B24" s="29" t="s">
        <v>83</v>
      </c>
      <c r="C24" s="30">
        <v>44995117.16</v>
      </c>
      <c r="D24" s="30">
        <v>4520353.09</v>
      </c>
      <c r="E24" s="30">
        <v>45505123.66</v>
      </c>
      <c r="F24" s="30">
        <v>0</v>
      </c>
      <c r="G24" s="30">
        <v>0</v>
      </c>
      <c r="H24" s="30">
        <v>0</v>
      </c>
      <c r="I24" s="30">
        <v>526500.99</v>
      </c>
      <c r="J24" s="30">
        <v>6074.34</v>
      </c>
      <c r="K24" s="30">
        <v>790173.02</v>
      </c>
      <c r="L24" s="30">
        <v>5000</v>
      </c>
      <c r="M24" s="30">
        <v>0</v>
      </c>
      <c r="N24" s="30">
        <v>0</v>
      </c>
      <c r="O24" s="30">
        <v>1700</v>
      </c>
      <c r="P24" s="30">
        <v>0</v>
      </c>
      <c r="Q24" s="30">
        <v>1700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1500</v>
      </c>
      <c r="Y24" s="30">
        <v>0</v>
      </c>
      <c r="Z24" s="30">
        <v>1500</v>
      </c>
      <c r="AA24" s="30">
        <v>30451.2</v>
      </c>
      <c r="AB24" s="30">
        <v>0</v>
      </c>
      <c r="AC24" s="30">
        <v>30451.2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2361278.82</v>
      </c>
      <c r="AK24" s="30">
        <v>2360238.82</v>
      </c>
      <c r="AL24" s="30">
        <v>1040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1282.18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95017082.46</v>
      </c>
      <c r="BI24" s="30">
        <v>0</v>
      </c>
      <c r="BJ24" s="30">
        <v>95119582.46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142938630.63</v>
      </c>
      <c r="BV24" s="31">
        <f t="shared" si="0"/>
        <v>6886666.25</v>
      </c>
      <c r="BW24" s="31">
        <f t="shared" si="0"/>
        <v>141450852.51999998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291493178.83000004</v>
      </c>
      <c r="D25" s="33">
        <f t="shared" si="3"/>
        <v>4520353.09</v>
      </c>
      <c r="E25" s="33">
        <f t="shared" si="3"/>
        <v>305611047.38</v>
      </c>
      <c r="F25" s="33">
        <f t="shared" si="3"/>
        <v>904344.34</v>
      </c>
      <c r="G25" s="33">
        <f t="shared" si="3"/>
        <v>0</v>
      </c>
      <c r="H25" s="33">
        <f t="shared" si="3"/>
        <v>1379639.04</v>
      </c>
      <c r="I25" s="33">
        <f t="shared" si="3"/>
        <v>49265629.96000001</v>
      </c>
      <c r="J25" s="33">
        <f t="shared" si="3"/>
        <v>6074.34</v>
      </c>
      <c r="K25" s="33">
        <f t="shared" si="3"/>
        <v>50881135.14</v>
      </c>
      <c r="L25" s="33">
        <f t="shared" si="3"/>
        <v>52024467.67</v>
      </c>
      <c r="M25" s="33">
        <f t="shared" si="3"/>
        <v>0</v>
      </c>
      <c r="N25" s="33">
        <f t="shared" si="3"/>
        <v>58001461.14</v>
      </c>
      <c r="O25" s="33">
        <f t="shared" si="3"/>
        <v>15901098.77</v>
      </c>
      <c r="P25" s="33">
        <f t="shared" si="3"/>
        <v>0</v>
      </c>
      <c r="Q25" s="33">
        <f t="shared" si="3"/>
        <v>19280502.96</v>
      </c>
      <c r="R25" s="33">
        <f t="shared" si="3"/>
        <v>3974107.55</v>
      </c>
      <c r="S25" s="33">
        <f t="shared" si="3"/>
        <v>0</v>
      </c>
      <c r="T25" s="33">
        <f t="shared" si="3"/>
        <v>4260755.64</v>
      </c>
      <c r="U25" s="33">
        <f t="shared" si="3"/>
        <v>2722753.45</v>
      </c>
      <c r="V25" s="33">
        <f t="shared" si="3"/>
        <v>0</v>
      </c>
      <c r="W25" s="33">
        <f t="shared" si="3"/>
        <v>2749034.09</v>
      </c>
      <c r="X25" s="33">
        <f t="shared" si="3"/>
        <v>55103096.620000005</v>
      </c>
      <c r="Y25" s="33">
        <f t="shared" si="3"/>
        <v>0</v>
      </c>
      <c r="Z25" s="33">
        <f t="shared" si="3"/>
        <v>67117586.36</v>
      </c>
      <c r="AA25" s="33">
        <f t="shared" si="3"/>
        <v>132945926.25</v>
      </c>
      <c r="AB25" s="33">
        <f t="shared" si="3"/>
        <v>0</v>
      </c>
      <c r="AC25" s="33">
        <f t="shared" si="3"/>
        <v>155495278.85999998</v>
      </c>
      <c r="AD25" s="33">
        <f t="shared" si="3"/>
        <v>87999998.94</v>
      </c>
      <c r="AE25" s="33">
        <f t="shared" si="3"/>
        <v>0</v>
      </c>
      <c r="AF25" s="33">
        <f t="shared" si="3"/>
        <v>119038641.75</v>
      </c>
      <c r="AG25" s="33">
        <f t="shared" si="3"/>
        <v>830211.47</v>
      </c>
      <c r="AH25" s="33">
        <f t="shared" si="3"/>
        <v>0</v>
      </c>
      <c r="AI25" s="33">
        <f t="shared" si="3"/>
        <v>911044.1299999999</v>
      </c>
      <c r="AJ25" s="33">
        <f t="shared" si="3"/>
        <v>74984751.99</v>
      </c>
      <c r="AK25" s="33">
        <f t="shared" si="3"/>
        <v>2360238.82</v>
      </c>
      <c r="AL25" s="33">
        <f t="shared" si="3"/>
        <v>77197767.28999999</v>
      </c>
      <c r="AM25" s="33">
        <f t="shared" si="3"/>
        <v>1590909.97</v>
      </c>
      <c r="AN25" s="33">
        <f t="shared" si="3"/>
        <v>0</v>
      </c>
      <c r="AO25" s="33">
        <f t="shared" si="3"/>
        <v>1632151.9</v>
      </c>
      <c r="AP25" s="33">
        <f t="shared" si="3"/>
        <v>6714718.49</v>
      </c>
      <c r="AQ25" s="33">
        <f t="shared" si="3"/>
        <v>0</v>
      </c>
      <c r="AR25" s="33">
        <f t="shared" si="3"/>
        <v>6828839.119999999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117724.53</v>
      </c>
      <c r="AZ25" s="33">
        <f t="shared" si="3"/>
        <v>0</v>
      </c>
      <c r="BA25" s="33">
        <f t="shared" si="3"/>
        <v>117724.53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95017082.46</v>
      </c>
      <c r="BI25" s="33">
        <f t="shared" si="3"/>
        <v>0</v>
      </c>
      <c r="BJ25" s="33">
        <f t="shared" si="3"/>
        <v>95119582.46</v>
      </c>
      <c r="BK25" s="33">
        <f t="shared" si="3"/>
        <v>10856370.69</v>
      </c>
      <c r="BL25" s="33">
        <f t="shared" si="3"/>
        <v>0</v>
      </c>
      <c r="BM25" s="33">
        <f t="shared" si="3"/>
        <v>11160720.25</v>
      </c>
      <c r="BN25" s="33">
        <f t="shared" si="3"/>
        <v>1737763.2</v>
      </c>
      <c r="BO25" s="33">
        <f aca="true" t="shared" si="4" ref="BO25:BW25">SUM(BO15:BO24)</f>
        <v>0</v>
      </c>
      <c r="BP25" s="33">
        <f t="shared" si="4"/>
        <v>1737763.2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884184135.18</v>
      </c>
      <c r="BV25" s="33">
        <f t="shared" si="4"/>
        <v>6886666.25</v>
      </c>
      <c r="BW25" s="33">
        <f t="shared" si="4"/>
        <v>978520675.2400001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58237537.11</v>
      </c>
      <c r="D29" s="30">
        <v>0</v>
      </c>
      <c r="E29" s="30">
        <v>60769521.24</v>
      </c>
      <c r="F29" s="30">
        <v>29604.6</v>
      </c>
      <c r="G29" s="30">
        <v>0</v>
      </c>
      <c r="H29" s="30">
        <v>29604.6</v>
      </c>
      <c r="I29" s="30">
        <v>2044795.25</v>
      </c>
      <c r="J29" s="30">
        <v>0</v>
      </c>
      <c r="K29" s="30">
        <v>2124233.66</v>
      </c>
      <c r="L29" s="30">
        <v>16246519.15</v>
      </c>
      <c r="M29" s="30">
        <v>0</v>
      </c>
      <c r="N29" s="30">
        <v>16508415.44</v>
      </c>
      <c r="O29" s="30">
        <v>10454473.8</v>
      </c>
      <c r="P29" s="30">
        <v>0</v>
      </c>
      <c r="Q29" s="30">
        <v>10553073.83</v>
      </c>
      <c r="R29" s="30">
        <v>2145653.52</v>
      </c>
      <c r="S29" s="30">
        <v>0</v>
      </c>
      <c r="T29" s="30">
        <v>2309126.7</v>
      </c>
      <c r="U29" s="30">
        <v>342988</v>
      </c>
      <c r="V29" s="30">
        <v>0</v>
      </c>
      <c r="W29" s="30">
        <v>345549.79</v>
      </c>
      <c r="X29" s="30">
        <v>27401033.86</v>
      </c>
      <c r="Y29" s="30">
        <v>0</v>
      </c>
      <c r="Z29" s="30">
        <v>29925877.89</v>
      </c>
      <c r="AA29" s="30">
        <v>58773603.33</v>
      </c>
      <c r="AB29" s="30">
        <v>0</v>
      </c>
      <c r="AC29" s="30">
        <v>61110461.16</v>
      </c>
      <c r="AD29" s="30">
        <v>236773095.57</v>
      </c>
      <c r="AE29" s="30">
        <v>0</v>
      </c>
      <c r="AF29" s="30">
        <v>236407738.31</v>
      </c>
      <c r="AG29" s="30">
        <v>12688.88</v>
      </c>
      <c r="AH29" s="30">
        <v>0</v>
      </c>
      <c r="AI29" s="30">
        <v>49697.74</v>
      </c>
      <c r="AJ29" s="30">
        <v>18978972.37</v>
      </c>
      <c r="AK29" s="30">
        <v>0</v>
      </c>
      <c r="AL29" s="30">
        <v>21609256.19</v>
      </c>
      <c r="AM29" s="30">
        <v>0</v>
      </c>
      <c r="AN29" s="30">
        <v>0</v>
      </c>
      <c r="AO29" s="30">
        <v>0</v>
      </c>
      <c r="AP29" s="30">
        <v>2418655.45</v>
      </c>
      <c r="AQ29" s="30">
        <v>0</v>
      </c>
      <c r="AR29" s="30">
        <v>2687946.7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1081925.33</v>
      </c>
      <c r="AZ29" s="30">
        <v>0</v>
      </c>
      <c r="BA29" s="30">
        <v>1081925.33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434941546.21999997</v>
      </c>
      <c r="BV29" s="31">
        <f t="shared" si="5"/>
        <v>0</v>
      </c>
      <c r="BW29" s="31">
        <f t="shared" si="5"/>
        <v>445512428.58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1900000</v>
      </c>
      <c r="P30" s="30">
        <v>0</v>
      </c>
      <c r="Q30" s="30">
        <v>1900000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6802637.14</v>
      </c>
      <c r="Y30" s="30">
        <v>0</v>
      </c>
      <c r="Z30" s="30">
        <v>7449577.42</v>
      </c>
      <c r="AA30" s="30">
        <v>38517437.19</v>
      </c>
      <c r="AB30" s="30">
        <v>0</v>
      </c>
      <c r="AC30" s="30">
        <v>36752479.19</v>
      </c>
      <c r="AD30" s="30">
        <v>4190000</v>
      </c>
      <c r="AE30" s="30">
        <v>0</v>
      </c>
      <c r="AF30" s="30">
        <v>4190000</v>
      </c>
      <c r="AG30" s="30">
        <v>0</v>
      </c>
      <c r="AH30" s="30">
        <v>0</v>
      </c>
      <c r="AI30" s="30">
        <v>0</v>
      </c>
      <c r="AJ30" s="30">
        <v>3894388.73</v>
      </c>
      <c r="AK30" s="30">
        <v>0</v>
      </c>
      <c r="AL30" s="30">
        <v>3894388.73</v>
      </c>
      <c r="AM30" s="30">
        <v>0</v>
      </c>
      <c r="AN30" s="30">
        <v>0</v>
      </c>
      <c r="AO30" s="30">
        <v>0</v>
      </c>
      <c r="AP30" s="30">
        <v>264180</v>
      </c>
      <c r="AQ30" s="30">
        <v>0</v>
      </c>
      <c r="AR30" s="30">
        <v>264180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55568643.059999995</v>
      </c>
      <c r="BV30" s="31">
        <f t="shared" si="5"/>
        <v>0</v>
      </c>
      <c r="BW30" s="31">
        <f t="shared" si="5"/>
        <v>54450625.339999996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41250</v>
      </c>
      <c r="AK31" s="30">
        <v>0</v>
      </c>
      <c r="AL31" s="30">
        <v>41250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41250</v>
      </c>
      <c r="BV31" s="31">
        <f t="shared" si="5"/>
        <v>0</v>
      </c>
      <c r="BW31" s="31">
        <f t="shared" si="5"/>
        <v>41250</v>
      </c>
    </row>
    <row r="32" spans="1:75" ht="15">
      <c r="A32" s="27">
        <f>A31+1</f>
        <v>205</v>
      </c>
      <c r="B32" s="29" t="s">
        <v>90</v>
      </c>
      <c r="C32" s="30">
        <v>21470123.52</v>
      </c>
      <c r="D32" s="30">
        <v>21114191.02</v>
      </c>
      <c r="E32" s="30">
        <v>355932.5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12818040.6</v>
      </c>
      <c r="M32" s="30">
        <v>12818040.6</v>
      </c>
      <c r="N32" s="30">
        <v>0</v>
      </c>
      <c r="O32" s="30">
        <v>10176334.98</v>
      </c>
      <c r="P32" s="30">
        <v>10176334.98</v>
      </c>
      <c r="Q32" s="30">
        <v>0</v>
      </c>
      <c r="R32" s="30">
        <v>150000</v>
      </c>
      <c r="S32" s="30">
        <v>150000</v>
      </c>
      <c r="T32" s="30">
        <v>0</v>
      </c>
      <c r="U32" s="30">
        <v>0</v>
      </c>
      <c r="V32" s="30">
        <v>0</v>
      </c>
      <c r="W32" s="30">
        <v>0</v>
      </c>
      <c r="X32" s="30">
        <v>1380443.27</v>
      </c>
      <c r="Y32" s="30">
        <v>1280443.27</v>
      </c>
      <c r="Z32" s="30">
        <v>100000</v>
      </c>
      <c r="AA32" s="30">
        <v>25356977.16</v>
      </c>
      <c r="AB32" s="30">
        <v>25156977.16</v>
      </c>
      <c r="AC32" s="30">
        <v>200000</v>
      </c>
      <c r="AD32" s="30">
        <v>54599802.18</v>
      </c>
      <c r="AE32" s="30">
        <v>54599802.18</v>
      </c>
      <c r="AF32" s="30">
        <v>0</v>
      </c>
      <c r="AG32" s="30">
        <v>0</v>
      </c>
      <c r="AH32" s="30">
        <v>0</v>
      </c>
      <c r="AI32" s="30">
        <v>0</v>
      </c>
      <c r="AJ32" s="30">
        <v>1098316.2</v>
      </c>
      <c r="AK32" s="30">
        <v>1098316.2</v>
      </c>
      <c r="AL32" s="30">
        <v>0</v>
      </c>
      <c r="AM32" s="30">
        <v>0</v>
      </c>
      <c r="AN32" s="30">
        <v>0</v>
      </c>
      <c r="AO32" s="30">
        <v>0</v>
      </c>
      <c r="AP32" s="30">
        <v>90000</v>
      </c>
      <c r="AQ32" s="30">
        <v>90000</v>
      </c>
      <c r="AR32" s="30">
        <v>0</v>
      </c>
      <c r="AS32" s="30">
        <v>30052.87</v>
      </c>
      <c r="AT32" s="30">
        <v>0</v>
      </c>
      <c r="AU32" s="30">
        <v>30052.87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3311589.28</v>
      </c>
      <c r="BI32" s="30">
        <v>0</v>
      </c>
      <c r="BJ32" s="30">
        <v>3311589.28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130481680.06000002</v>
      </c>
      <c r="BV32" s="31">
        <f t="shared" si="5"/>
        <v>126484105.41000001</v>
      </c>
      <c r="BW32" s="31">
        <f t="shared" si="5"/>
        <v>3997574.65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79707660.63</v>
      </c>
      <c r="D33" s="33">
        <f t="shared" si="6"/>
        <v>21114191.02</v>
      </c>
      <c r="E33" s="33">
        <f t="shared" si="6"/>
        <v>61125453.74</v>
      </c>
      <c r="F33" s="33">
        <f t="shared" si="6"/>
        <v>29604.6</v>
      </c>
      <c r="G33" s="33">
        <f t="shared" si="6"/>
        <v>0</v>
      </c>
      <c r="H33" s="33">
        <f t="shared" si="6"/>
        <v>29604.6</v>
      </c>
      <c r="I33" s="33">
        <f t="shared" si="6"/>
        <v>2044795.25</v>
      </c>
      <c r="J33" s="33">
        <f t="shared" si="6"/>
        <v>0</v>
      </c>
      <c r="K33" s="33">
        <f t="shared" si="6"/>
        <v>2124233.66</v>
      </c>
      <c r="L33" s="33">
        <f t="shared" si="6"/>
        <v>29064559.75</v>
      </c>
      <c r="M33" s="33">
        <f t="shared" si="6"/>
        <v>12818040.6</v>
      </c>
      <c r="N33" s="33">
        <f t="shared" si="6"/>
        <v>16508415.44</v>
      </c>
      <c r="O33" s="33">
        <f t="shared" si="6"/>
        <v>22530808.78</v>
      </c>
      <c r="P33" s="33">
        <f t="shared" si="6"/>
        <v>10176334.98</v>
      </c>
      <c r="Q33" s="33">
        <f t="shared" si="6"/>
        <v>12453073.83</v>
      </c>
      <c r="R33" s="33">
        <f t="shared" si="6"/>
        <v>2295653.52</v>
      </c>
      <c r="S33" s="33">
        <f t="shared" si="6"/>
        <v>150000</v>
      </c>
      <c r="T33" s="33">
        <f t="shared" si="6"/>
        <v>2309126.7</v>
      </c>
      <c r="U33" s="33">
        <f t="shared" si="6"/>
        <v>342988</v>
      </c>
      <c r="V33" s="33">
        <f t="shared" si="6"/>
        <v>0</v>
      </c>
      <c r="W33" s="33">
        <f t="shared" si="6"/>
        <v>345549.79</v>
      </c>
      <c r="X33" s="33">
        <f t="shared" si="6"/>
        <v>35584114.27</v>
      </c>
      <c r="Y33" s="33">
        <f t="shared" si="6"/>
        <v>1280443.27</v>
      </c>
      <c r="Z33" s="33">
        <f t="shared" si="6"/>
        <v>37475455.31</v>
      </c>
      <c r="AA33" s="33">
        <f t="shared" si="6"/>
        <v>122648017.67999999</v>
      </c>
      <c r="AB33" s="33">
        <f t="shared" si="6"/>
        <v>25156977.16</v>
      </c>
      <c r="AC33" s="33">
        <f t="shared" si="6"/>
        <v>98062940.35</v>
      </c>
      <c r="AD33" s="33">
        <f t="shared" si="6"/>
        <v>295562897.75</v>
      </c>
      <c r="AE33" s="33">
        <f t="shared" si="6"/>
        <v>54599802.18</v>
      </c>
      <c r="AF33" s="33">
        <f t="shared" si="6"/>
        <v>240597738.31</v>
      </c>
      <c r="AG33" s="33">
        <f t="shared" si="6"/>
        <v>12688.88</v>
      </c>
      <c r="AH33" s="33">
        <f t="shared" si="6"/>
        <v>0</v>
      </c>
      <c r="AI33" s="33">
        <f t="shared" si="6"/>
        <v>49697.74</v>
      </c>
      <c r="AJ33" s="33">
        <f t="shared" si="6"/>
        <v>24012927.3</v>
      </c>
      <c r="AK33" s="33">
        <f t="shared" si="6"/>
        <v>1098316.2</v>
      </c>
      <c r="AL33" s="33">
        <f t="shared" si="6"/>
        <v>25544894.92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2772835.45</v>
      </c>
      <c r="AQ33" s="33">
        <f t="shared" si="6"/>
        <v>90000</v>
      </c>
      <c r="AR33" s="33">
        <f t="shared" si="6"/>
        <v>2952126.7</v>
      </c>
      <c r="AS33" s="33">
        <f t="shared" si="6"/>
        <v>30052.87</v>
      </c>
      <c r="AT33" s="33">
        <f t="shared" si="6"/>
        <v>0</v>
      </c>
      <c r="AU33" s="33">
        <f t="shared" si="6"/>
        <v>30052.87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1081925.33</v>
      </c>
      <c r="AZ33" s="33">
        <f t="shared" si="6"/>
        <v>0</v>
      </c>
      <c r="BA33" s="33">
        <f t="shared" si="6"/>
        <v>1081925.33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3311589.28</v>
      </c>
      <c r="BI33" s="33">
        <f t="shared" si="6"/>
        <v>0</v>
      </c>
      <c r="BJ33" s="33">
        <f t="shared" si="6"/>
        <v>3311589.28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621033119.34</v>
      </c>
      <c r="BV33" s="33">
        <f t="shared" si="7"/>
        <v>126484105.41000001</v>
      </c>
      <c r="BW33" s="33">
        <f t="shared" si="7"/>
        <v>504001878.56999993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15597398.44</v>
      </c>
      <c r="D39" s="30">
        <v>0</v>
      </c>
      <c r="E39" s="30">
        <v>15597398.44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15597398.44</v>
      </c>
      <c r="BV39" s="31">
        <f t="shared" si="8"/>
        <v>0</v>
      </c>
      <c r="BW39" s="31">
        <f t="shared" si="8"/>
        <v>15597398.44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15597398.44</v>
      </c>
      <c r="D40" s="33">
        <f t="shared" si="9"/>
        <v>0</v>
      </c>
      <c r="E40" s="33">
        <f t="shared" si="9"/>
        <v>15597398.44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15597398.44</v>
      </c>
      <c r="BV40" s="33">
        <f t="shared" si="10"/>
        <v>0</v>
      </c>
      <c r="BW40" s="33">
        <f t="shared" si="10"/>
        <v>15597398.44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7532928.68</v>
      </c>
      <c r="BL43" s="30">
        <v>0</v>
      </c>
      <c r="BM43" s="30">
        <v>7532928.68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7532928.68</v>
      </c>
      <c r="BV43" s="31">
        <f t="shared" si="11"/>
        <v>0</v>
      </c>
      <c r="BW43" s="31">
        <f t="shared" si="11"/>
        <v>7532928.68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9150834.17</v>
      </c>
      <c r="BL45" s="30">
        <v>0</v>
      </c>
      <c r="BM45" s="30">
        <v>10381744.26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9150834.17</v>
      </c>
      <c r="BV45" s="31">
        <f t="shared" si="11"/>
        <v>0</v>
      </c>
      <c r="BW45" s="31">
        <f t="shared" si="11"/>
        <v>10381744.26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AH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aca="true" t="shared" si="13" ref="AI47:BN47">SUM(AI43:AI46)</f>
        <v>0</v>
      </c>
      <c r="AJ47" s="33">
        <f t="shared" si="13"/>
        <v>0</v>
      </c>
      <c r="AK47" s="33">
        <f t="shared" si="13"/>
        <v>0</v>
      </c>
      <c r="AL47" s="33">
        <f t="shared" si="13"/>
        <v>0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</v>
      </c>
      <c r="AU47" s="33">
        <f t="shared" si="13"/>
        <v>0</v>
      </c>
      <c r="AV47" s="33">
        <f t="shared" si="13"/>
        <v>0</v>
      </c>
      <c r="AW47" s="33">
        <f t="shared" si="13"/>
        <v>0</v>
      </c>
      <c r="AX47" s="33">
        <f t="shared" si="13"/>
        <v>0</v>
      </c>
      <c r="AY47" s="33">
        <f t="shared" si="13"/>
        <v>0</v>
      </c>
      <c r="AZ47" s="33">
        <f t="shared" si="13"/>
        <v>0</v>
      </c>
      <c r="BA47" s="33">
        <f t="shared" si="13"/>
        <v>0</v>
      </c>
      <c r="BB47" s="33">
        <f t="shared" si="13"/>
        <v>0</v>
      </c>
      <c r="BC47" s="33">
        <f t="shared" si="13"/>
        <v>0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0</v>
      </c>
      <c r="BH47" s="33">
        <f t="shared" si="13"/>
        <v>0</v>
      </c>
      <c r="BI47" s="33">
        <f t="shared" si="13"/>
        <v>0</v>
      </c>
      <c r="BJ47" s="33">
        <f t="shared" si="13"/>
        <v>0</v>
      </c>
      <c r="BK47" s="33">
        <f t="shared" si="13"/>
        <v>16683762.85</v>
      </c>
      <c r="BL47" s="33">
        <f t="shared" si="13"/>
        <v>0</v>
      </c>
      <c r="BM47" s="33">
        <f t="shared" si="13"/>
        <v>17914672.939999998</v>
      </c>
      <c r="BN47" s="33">
        <f t="shared" si="13"/>
        <v>0</v>
      </c>
      <c r="BO47" s="33">
        <f>SUM(BO43:BO46)</f>
        <v>0</v>
      </c>
      <c r="BP47" s="33">
        <f>SUM(BP43:BP46)</f>
        <v>0</v>
      </c>
      <c r="BQ47" s="33">
        <f>SUM(BQ43:BQ46)</f>
        <v>0</v>
      </c>
      <c r="BR47" s="33">
        <f>SUM(BR43:BR46)</f>
        <v>0</v>
      </c>
      <c r="BS47" s="33">
        <f>SUM(BS43:BS46)</f>
        <v>0</v>
      </c>
      <c r="BT47" s="33"/>
      <c r="BU47" s="33">
        <f>SUM(BU43:BU46)</f>
        <v>16683762.85</v>
      </c>
      <c r="BV47" s="33">
        <f>SUM(BV43:BV46)</f>
        <v>0</v>
      </c>
      <c r="BW47" s="33">
        <f>SUM(BW43:BW46)</f>
        <v>17914672.939999998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303367713.3</v>
      </c>
      <c r="BO50" s="30">
        <v>0</v>
      </c>
      <c r="BP50" s="30">
        <v>303604034.7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303367713.3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303604034.7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303367713.3</v>
      </c>
      <c r="BO51" s="33">
        <f aca="true" t="shared" si="15" ref="BO51:BW51">SUM(BO50)</f>
        <v>0</v>
      </c>
      <c r="BP51" s="33">
        <f t="shared" si="15"/>
        <v>303604034.7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303367713.3</v>
      </c>
      <c r="BV51" s="33">
        <f t="shared" si="15"/>
        <v>0</v>
      </c>
      <c r="BW51" s="33">
        <f t="shared" si="15"/>
        <v>303604034.7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700079376.6</v>
      </c>
      <c r="BR54" s="30">
        <v>0</v>
      </c>
      <c r="BS54" s="30">
        <v>700079376.6</v>
      </c>
      <c r="BT54" s="30"/>
      <c r="BU54" s="31">
        <f aca="true" t="shared" si="16" ref="BU54:BW55">+C54+F54+I54+L54+O54+R54+U54+X54+AA54+AD54+AG54+AJ54+AM54+AP54+AS54+AV54+AY54+BB54+BE54+BH54+BK54+BN54+BQ54</f>
        <v>700079376.6</v>
      </c>
      <c r="BV54" s="31">
        <f t="shared" si="16"/>
        <v>0</v>
      </c>
      <c r="BW54" s="31">
        <f t="shared" si="16"/>
        <v>700079376.6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57199000</v>
      </c>
      <c r="BR55" s="30">
        <v>0</v>
      </c>
      <c r="BS55" s="30">
        <v>60575620</v>
      </c>
      <c r="BT55" s="30"/>
      <c r="BU55" s="31">
        <f t="shared" si="16"/>
        <v>57199000</v>
      </c>
      <c r="BV55" s="31">
        <f t="shared" si="16"/>
        <v>0</v>
      </c>
      <c r="BW55" s="31">
        <f t="shared" si="16"/>
        <v>60575620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757278376.6</v>
      </c>
      <c r="BR56" s="33">
        <f t="shared" si="18"/>
        <v>0</v>
      </c>
      <c r="BS56" s="33">
        <f t="shared" si="18"/>
        <v>760654996.6</v>
      </c>
      <c r="BT56" s="33"/>
      <c r="BU56" s="33">
        <f t="shared" si="18"/>
        <v>757278376.6</v>
      </c>
      <c r="BV56" s="33">
        <f t="shared" si="18"/>
        <v>0</v>
      </c>
      <c r="BW56" s="33">
        <f t="shared" si="18"/>
        <v>760654996.6</v>
      </c>
    </row>
    <row r="57" spans="1:75" ht="16.5" thickBot="1" thickTop="1">
      <c r="A57" s="37"/>
      <c r="B57" s="38" t="s">
        <v>111</v>
      </c>
      <c r="C57" s="39">
        <f aca="true" t="shared" si="19" ref="C57:AH57">+C25+C33+C40+C47+C51+C56</f>
        <v>386798237.90000004</v>
      </c>
      <c r="D57" s="39">
        <f t="shared" si="19"/>
        <v>25634544.11</v>
      </c>
      <c r="E57" s="39">
        <f t="shared" si="19"/>
        <v>382333899.56</v>
      </c>
      <c r="F57" s="39">
        <f t="shared" si="19"/>
        <v>933948.94</v>
      </c>
      <c r="G57" s="39">
        <f t="shared" si="19"/>
        <v>0</v>
      </c>
      <c r="H57" s="39">
        <f t="shared" si="19"/>
        <v>1409243.6400000001</v>
      </c>
      <c r="I57" s="39">
        <f t="shared" si="19"/>
        <v>51310425.21000001</v>
      </c>
      <c r="J57" s="39">
        <f t="shared" si="19"/>
        <v>6074.34</v>
      </c>
      <c r="K57" s="39">
        <f t="shared" si="19"/>
        <v>53005368.8</v>
      </c>
      <c r="L57" s="39">
        <f t="shared" si="19"/>
        <v>81089027.42</v>
      </c>
      <c r="M57" s="39">
        <f t="shared" si="19"/>
        <v>12818040.6</v>
      </c>
      <c r="N57" s="39">
        <f t="shared" si="19"/>
        <v>74509876.58</v>
      </c>
      <c r="O57" s="39">
        <f t="shared" si="19"/>
        <v>38431907.55</v>
      </c>
      <c r="P57" s="39">
        <f t="shared" si="19"/>
        <v>10176334.98</v>
      </c>
      <c r="Q57" s="39">
        <f t="shared" si="19"/>
        <v>31733576.79</v>
      </c>
      <c r="R57" s="39">
        <f t="shared" si="19"/>
        <v>6269761.07</v>
      </c>
      <c r="S57" s="39">
        <f t="shared" si="19"/>
        <v>150000</v>
      </c>
      <c r="T57" s="39">
        <f t="shared" si="19"/>
        <v>6569882.34</v>
      </c>
      <c r="U57" s="39">
        <f t="shared" si="19"/>
        <v>3065741.45</v>
      </c>
      <c r="V57" s="39">
        <f t="shared" si="19"/>
        <v>0</v>
      </c>
      <c r="W57" s="39">
        <f t="shared" si="19"/>
        <v>3094583.88</v>
      </c>
      <c r="X57" s="39">
        <f t="shared" si="19"/>
        <v>90687210.89000002</v>
      </c>
      <c r="Y57" s="39">
        <f t="shared" si="19"/>
        <v>1280443.27</v>
      </c>
      <c r="Z57" s="39">
        <f t="shared" si="19"/>
        <v>104593041.67</v>
      </c>
      <c r="AA57" s="39">
        <f t="shared" si="19"/>
        <v>255593943.93</v>
      </c>
      <c r="AB57" s="39">
        <f t="shared" si="19"/>
        <v>25156977.16</v>
      </c>
      <c r="AC57" s="39">
        <f t="shared" si="19"/>
        <v>253558219.20999998</v>
      </c>
      <c r="AD57" s="39">
        <f t="shared" si="19"/>
        <v>383562896.69</v>
      </c>
      <c r="AE57" s="39">
        <f t="shared" si="19"/>
        <v>54599802.18</v>
      </c>
      <c r="AF57" s="39">
        <f t="shared" si="19"/>
        <v>359636380.06</v>
      </c>
      <c r="AG57" s="39">
        <f t="shared" si="19"/>
        <v>842900.35</v>
      </c>
      <c r="AH57" s="39">
        <f t="shared" si="19"/>
        <v>0</v>
      </c>
      <c r="AI57" s="39">
        <f aca="true" t="shared" si="20" ref="AI57:BN57">+AI25+AI33+AI40+AI47+AI51+AI56</f>
        <v>960741.8699999999</v>
      </c>
      <c r="AJ57" s="39">
        <f t="shared" si="20"/>
        <v>98997679.28999999</v>
      </c>
      <c r="AK57" s="39">
        <f t="shared" si="20"/>
        <v>3458555.0199999996</v>
      </c>
      <c r="AL57" s="39">
        <f t="shared" si="20"/>
        <v>102742662.21</v>
      </c>
      <c r="AM57" s="39">
        <f t="shared" si="20"/>
        <v>1590909.97</v>
      </c>
      <c r="AN57" s="39">
        <f t="shared" si="20"/>
        <v>0</v>
      </c>
      <c r="AO57" s="39">
        <f t="shared" si="20"/>
        <v>1632151.9</v>
      </c>
      <c r="AP57" s="39">
        <f t="shared" si="20"/>
        <v>9487553.940000001</v>
      </c>
      <c r="AQ57" s="39">
        <f t="shared" si="20"/>
        <v>90000</v>
      </c>
      <c r="AR57" s="39">
        <f t="shared" si="20"/>
        <v>9780965.82</v>
      </c>
      <c r="AS57" s="39">
        <f t="shared" si="20"/>
        <v>30052.87</v>
      </c>
      <c r="AT57" s="39">
        <f t="shared" si="20"/>
        <v>0</v>
      </c>
      <c r="AU57" s="39">
        <f t="shared" si="20"/>
        <v>30052.87</v>
      </c>
      <c r="AV57" s="39">
        <f t="shared" si="20"/>
        <v>0</v>
      </c>
      <c r="AW57" s="39">
        <f t="shared" si="20"/>
        <v>0</v>
      </c>
      <c r="AX57" s="39">
        <f t="shared" si="20"/>
        <v>0</v>
      </c>
      <c r="AY57" s="39">
        <f t="shared" si="20"/>
        <v>1199649.86</v>
      </c>
      <c r="AZ57" s="39">
        <f t="shared" si="20"/>
        <v>0</v>
      </c>
      <c r="BA57" s="39">
        <f t="shared" si="20"/>
        <v>1199649.86</v>
      </c>
      <c r="BB57" s="39">
        <f t="shared" si="20"/>
        <v>0</v>
      </c>
      <c r="BC57" s="39">
        <f t="shared" si="20"/>
        <v>0</v>
      </c>
      <c r="BD57" s="39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98328671.74</v>
      </c>
      <c r="BI57" s="39">
        <f t="shared" si="20"/>
        <v>0</v>
      </c>
      <c r="BJ57" s="39">
        <f t="shared" si="20"/>
        <v>98431171.74</v>
      </c>
      <c r="BK57" s="39">
        <f t="shared" si="20"/>
        <v>27540133.54</v>
      </c>
      <c r="BL57" s="39">
        <f t="shared" si="20"/>
        <v>0</v>
      </c>
      <c r="BM57" s="39">
        <f t="shared" si="20"/>
        <v>29075393.189999998</v>
      </c>
      <c r="BN57" s="39">
        <f t="shared" si="20"/>
        <v>305105476.5</v>
      </c>
      <c r="BO57" s="39">
        <f>+BO25+BO33+BO40+BO47+BO51+BO56</f>
        <v>0</v>
      </c>
      <c r="BP57" s="39">
        <f>+BP25+BP33+BP40+BP47+BP51+BP56</f>
        <v>305341797.9</v>
      </c>
      <c r="BQ57" s="39">
        <f>+BQ25+BQ33+BQ40+BQ47+BQ51+BQ56</f>
        <v>757278376.6</v>
      </c>
      <c r="BR57" s="39">
        <f>+BR25+BR33+BR40+BR47+BR51+BR56</f>
        <v>0</v>
      </c>
      <c r="BS57" s="39">
        <f>+BS25+BS33+BS40+BS47+BS51+BS56</f>
        <v>760654996.6</v>
      </c>
      <c r="BT57" s="39"/>
      <c r="BU57" s="39">
        <f>+BU12+BU25+BU33+BU40+BU47+BU51+BU56</f>
        <v>2598144505.71</v>
      </c>
      <c r="BV57" s="39">
        <f>+BV25+BV33+BV40+BV47+BV51+BV56</f>
        <v>133370771.66000001</v>
      </c>
      <c r="BW57" s="39">
        <f>+BW25+BW33+BW40+BW47+BW51+BW56</f>
        <v>2580293656.4900002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2017-10-26T10:51:33Z</dcterms:modified>
  <cp:category/>
  <cp:version/>
  <cp:contentType/>
  <cp:contentStatus/>
</cp:coreProperties>
</file>