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. 1.0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<sst xmlns="http://schemas.openxmlformats.org/spreadsheetml/2006/main" count="56" uniqueCount="55">
  <si>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r>
      <t>Indice di dipendenza strutturale degli anziani</t>
    </r>
    <r>
      <rPr>
        <sz val="9"/>
        <color indexed="8"/>
        <rFont val="Arial"/>
        <family val="2"/>
      </rPr>
      <t>: rapporto fra la popolazione di 65 anni e più e la popolazione in età attiva (15-64 anni), moltiplicato per 100</t>
    </r>
  </si>
  <si>
    <r>
      <t>Indice di dipendenza strutturale</t>
    </r>
    <r>
      <rPr>
        <sz val="9"/>
        <color indexed="8"/>
        <rFont val="Arial"/>
        <family val="2"/>
      </rPr>
      <t>: rapporto fra la popolazione in età non attiva (0-14 anni e 65 anni e più) e la popolazione in età attiva (15-64 anni), moltiplicato per 100</t>
    </r>
  </si>
  <si>
    <r>
      <t>I</t>
    </r>
    <r>
      <rPr>
        <b/>
        <sz val="9"/>
        <color indexed="12"/>
        <rFont val="Arial"/>
        <family val="2"/>
      </rPr>
      <t>ndice di vecchiaia</t>
    </r>
    <r>
      <rPr>
        <sz val="9"/>
        <color indexed="8"/>
        <rFont val="Arial"/>
        <family val="2"/>
      </rPr>
      <t>: rapporto fra la popolazione di 65 anni e più e la popolazione di 0-14 anni, moltiplicato per 100</t>
    </r>
  </si>
  <si>
    <r>
      <t>Tasso di mascolinità</t>
    </r>
    <r>
      <rPr>
        <sz val="9"/>
        <color indexed="8"/>
        <rFont val="Arial"/>
        <family val="2"/>
      </rPr>
      <t>: rapporto fra la popolazione maschile e la popolazione femminile, moltiplicato per 100</t>
    </r>
  </si>
  <si>
    <r>
      <t>Numero medio di figli per donna (o Tasso di fecondità totale)</t>
    </r>
    <r>
      <rPr>
        <sz val="9"/>
        <color indexed="8"/>
        <rFont val="Arial"/>
        <family val="2"/>
      </rPr>
      <t xml:space="preserve">: somma dei quozienti specifici di fecondità calcolati rapportando, per ogni età feconda (tra i 15 e i 49 anni), il numero di nati vivi all'ammontare medio annuo della popolazione femminile. </t>
    </r>
  </si>
  <si>
    <r>
      <t>Tasso di nuzialità</t>
    </r>
    <r>
      <rPr>
        <b/>
        <sz val="9"/>
        <color indexed="8"/>
        <rFont val="Arial"/>
        <family val="2"/>
      </rPr>
      <t xml:space="preserve">: </t>
    </r>
    <r>
      <rPr>
        <sz val="9"/>
        <color indexed="8"/>
        <rFont val="Arial"/>
        <family val="2"/>
      </rPr>
      <t xml:space="preserve">rapporto tra il numero di matrimoni celebrati nell'anno e l'ammontare medio della popolazione residente, moltiplicato per 1000  </t>
    </r>
  </si>
  <si>
    <r>
      <t>Tasso di emigratorietà</t>
    </r>
    <r>
      <rPr>
        <sz val="9"/>
        <color indexed="8"/>
        <rFont val="Arial"/>
        <family val="2"/>
      </rPr>
      <t>: rapporto fra gli emigrati e la popolazione media per 1000. Per l'Italia il tasso è calcolato con riferimento ai soli emigrati per l'estero.</t>
    </r>
  </si>
  <si>
    <r>
      <t>Tasso di immigratorietà</t>
    </r>
    <r>
      <rPr>
        <sz val="9"/>
        <color indexed="8"/>
        <rFont val="Arial"/>
        <family val="2"/>
      </rPr>
      <t xml:space="preserve">: rapporto fra gli immigrati e la popolazione media per 1000. Per l'Italia il tasso è calcolato con riferimento ai soli immigrati dall'estero. </t>
    </r>
  </si>
  <si>
    <r>
      <t>Tasso di mortalità infantile</t>
    </r>
    <r>
      <rPr>
        <sz val="9"/>
        <color indexed="8"/>
        <rFont val="Arial"/>
        <family val="2"/>
      </rPr>
      <t>: rapporto fra il numero dei decessi nel 1° anno e il numero di nati vivi, moltiplicato per 1000</t>
    </r>
  </si>
  <si>
    <r>
      <t>Tasso di mortalità</t>
    </r>
    <r>
      <rPr>
        <sz val="9"/>
        <color indexed="8"/>
        <rFont val="Arial"/>
        <family val="2"/>
      </rPr>
      <t>: rapporto tra il numero dei decessi nell'anno e l'ammontare medio della popolazione residente, moltiplicato per 1000</t>
    </r>
  </si>
  <si>
    <r>
      <t>Tasso di natalità</t>
    </r>
    <r>
      <rPr>
        <sz val="9"/>
        <color indexed="8"/>
        <rFont val="Arial"/>
        <family val="2"/>
      </rPr>
      <t>: rapporto tra il numero dei nati vivi dell'anno e l'ammontare medio della popolazione residente, moltiplicato per 1000</t>
    </r>
  </si>
  <si>
    <r>
      <t>Età media</t>
    </r>
    <r>
      <rPr>
        <sz val="9"/>
        <color indexed="8"/>
        <rFont val="Arial"/>
        <family val="2"/>
      </rPr>
      <t>: media delle età ponderata con l'ammontare della popolazione in ciascuna classe di età</t>
    </r>
  </si>
  <si>
    <r>
      <t xml:space="preserve">% Popolazione 65+: </t>
    </r>
    <r>
      <rPr>
        <sz val="9"/>
        <rFont val="Arial"/>
        <family val="2"/>
      </rPr>
      <t>percentuale di popolazione di 65 anni e più sul totale della popolazione</t>
    </r>
  </si>
  <si>
    <r>
      <t xml:space="preserve">% Popolazione 15-64: </t>
    </r>
    <r>
      <rPr>
        <sz val="9"/>
        <rFont val="Arial"/>
        <family val="2"/>
      </rPr>
      <t>percentuale di popolazione di 15-64 anni sul totale della popolazione</t>
    </r>
  </si>
  <si>
    <r>
      <t xml:space="preserve">% Popolazione 0-14: </t>
    </r>
    <r>
      <rPr>
        <sz val="9"/>
        <rFont val="Arial"/>
        <family val="2"/>
      </rPr>
      <t>percentuale di popolazione di 0-14 anni sul totale della popolazione</t>
    </r>
  </si>
  <si>
    <r>
      <t xml:space="preserve">Numero medio componenti per famiglia : </t>
    </r>
    <r>
      <rPr>
        <sz val="9"/>
        <rFont val="Arial"/>
        <family val="2"/>
      </rPr>
      <t>rapporto tra la popolazione residente e il numero di famiglie.</t>
    </r>
  </si>
  <si>
    <t xml:space="preserve">     GLOSSARIO</t>
  </si>
  <si>
    <t>Indice dei prezzi al consumo per l'intera collettività nazionale (var. tendenziale - media annuale)</t>
  </si>
  <si>
    <t xml:space="preserve">Indice di dipendenza strutturale degli anziani </t>
  </si>
  <si>
    <t xml:space="preserve">Indice di dipendenza strutturale </t>
  </si>
  <si>
    <t>Indice di vecchiaia</t>
  </si>
  <si>
    <t>Tasso di mascolinità</t>
  </si>
  <si>
    <t>Numero medio di figli per donna (o tasso di fecondità totale)</t>
  </si>
  <si>
    <t xml:space="preserve">Tasso di nuzialità </t>
  </si>
  <si>
    <t>Tasso di emigratorietà</t>
  </si>
  <si>
    <t>Tasso di immigratorietà</t>
  </si>
  <si>
    <t>Tasso di mortalità infantile (per l'italia al 1/1/2008)</t>
  </si>
  <si>
    <t>Tasso di mortalità</t>
  </si>
  <si>
    <t>Tasso di natalità</t>
  </si>
  <si>
    <t>Età media totale</t>
  </si>
  <si>
    <t>Età media femmine</t>
  </si>
  <si>
    <t>Età media maschi</t>
  </si>
  <si>
    <t>% Popolazione 65+</t>
  </si>
  <si>
    <t xml:space="preserve">% Popolazione 15-64 </t>
  </si>
  <si>
    <t xml:space="preserve">% Popolazione 0-14 </t>
  </si>
  <si>
    <t>Numero medio componenti per famiglia</t>
  </si>
  <si>
    <t>ITALIA</t>
  </si>
  <si>
    <t>PALERMO</t>
  </si>
  <si>
    <t>INDICATORI DEMOGRAFICI</t>
  </si>
  <si>
    <t>37,4 (14 agosto)</t>
  </si>
  <si>
    <t>2,3 (24 gennaio)</t>
  </si>
  <si>
    <t>Temperatura  (in °C)</t>
  </si>
  <si>
    <t>max</t>
  </si>
  <si>
    <t>media</t>
  </si>
  <si>
    <t>min</t>
  </si>
  <si>
    <t xml:space="preserve">Popolazione di 65 anni e oltre </t>
  </si>
  <si>
    <t>Popolazione fino a 14 anni</t>
  </si>
  <si>
    <r>
      <t>Verde urbano per abitante (in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</si>
  <si>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t>Numero famiglie</t>
  </si>
  <si>
    <r>
      <t>Densità (abitanti/Km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 al 31.12.2010</t>
    </r>
  </si>
  <si>
    <t>Popolazione residente al 31.12.2010</t>
  </si>
  <si>
    <t>Popolazione residente al censimento 2001 (popolazione legale)</t>
  </si>
  <si>
    <r>
      <t>Superficie verde urbano (in Km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</si>
  <si>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Superficie territoriale (in Km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</si>
  <si>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t>I NUMERI FONDAMENTALI DEL 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</si>
</sst>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"/>
    <numFmt numFmtId="165" formatCode="_-* #,##0.0_-;\-* #,##0.0_-;_-* &quot;-&quot;_-;_-@_-"/>
    <numFmt numFmtId="166" formatCode="0.0"/>
    <numFmt numFmtId="167" formatCode="0.0%"/>
    <numFmt numFmtId="168" formatCode="#,##0.0"/>
    <numFmt numFmtId="169" formatCode="[$€]#,##0.00_);[Red]\([$€]#,##0.00\)"/>
    <numFmt numFmtId="170" formatCode="_-&quot;L.&quot;\ * #,##0_-;\-&quot;L.&quot;\ * #,##0_-;_-&quot;L.&quot;\ * &quot;-&quot;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2"/>
      <name val="Arial Black"/>
      <family val="2"/>
    </font>
    <font>
      <sz val="14"/>
      <color indexed="8"/>
      <name val="Book Antiqua"/>
      <family val="1"/>
    </font>
    <font>
      <sz val="8"/>
      <color indexed="8"/>
      <name val="Book Antiqua"/>
      <family val="1"/>
    </font>
    <font>
      <vertAlign val="superscript"/>
      <sz val="11"/>
      <color indexed="8"/>
      <name val="Arial"/>
      <family val="2"/>
    </font>
    <font>
      <sz val="20"/>
      <color indexed="8"/>
      <name val="Book Antiqua"/>
      <family val="1"/>
    </font>
    <font>
      <sz val="14"/>
      <color indexed="12"/>
      <name val="Arial Black"/>
      <family val="2"/>
    </font>
    <font>
      <sz val="24"/>
      <color indexed="53"/>
      <name val="Arial Black"/>
      <family val="2"/>
    </font>
    <font>
      <sz val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9" fontId="18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8" fillId="0" borderId="0" applyBorder="0">
      <alignment/>
      <protection/>
    </xf>
    <xf numFmtId="0" fontId="38" fillId="30" borderId="4" applyNumberFormat="0" applyFont="0" applyAlignment="0" applyProtection="0"/>
    <xf numFmtId="0" fontId="45" fillId="20" borderId="5" applyNumberFormat="0" applyAlignment="0" applyProtection="0"/>
    <xf numFmtId="9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42" fontId="38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48" applyFont="1" applyFill="1" applyAlignment="1">
      <alignment vertical="center"/>
      <protection/>
    </xf>
    <xf numFmtId="0" fontId="20" fillId="0" borderId="0" xfId="48" applyFont="1" applyFill="1" applyAlignment="1">
      <alignment vertical="center"/>
      <protection/>
    </xf>
    <xf numFmtId="0" fontId="20" fillId="0" borderId="10" xfId="48" applyFont="1" applyFill="1" applyBorder="1" applyAlignment="1">
      <alignment horizontal="center" vertical="center"/>
      <protection/>
    </xf>
    <xf numFmtId="0" fontId="20" fillId="0" borderId="11" xfId="48" applyFont="1" applyFill="1" applyBorder="1" applyAlignment="1">
      <alignment horizontal="center" vertical="center"/>
      <protection/>
    </xf>
    <xf numFmtId="0" fontId="20" fillId="0" borderId="12" xfId="48" applyFont="1" applyFill="1" applyBorder="1" applyAlignment="1">
      <alignment horizontal="center" vertical="center"/>
      <protection/>
    </xf>
    <xf numFmtId="0" fontId="21" fillId="0" borderId="13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14" xfId="0" applyFont="1" applyFill="1" applyBorder="1" applyAlignment="1">
      <alignment horizontal="left" vertical="center" wrapText="1" indent="1"/>
    </xf>
    <xf numFmtId="0" fontId="20" fillId="0" borderId="13" xfId="48" applyFont="1" applyFill="1" applyBorder="1" applyAlignment="1">
      <alignment horizontal="right" vertical="center" wrapText="1"/>
      <protection/>
    </xf>
    <xf numFmtId="0" fontId="20" fillId="0" borderId="0" xfId="48" applyFont="1" applyFill="1" applyBorder="1" applyAlignment="1">
      <alignment horizontal="right" vertical="center" wrapText="1"/>
      <protection/>
    </xf>
    <xf numFmtId="0" fontId="25" fillId="0" borderId="14" xfId="48" applyFont="1" applyFill="1" applyBorder="1" applyAlignment="1">
      <alignment vertical="center" wrapText="1"/>
      <protection/>
    </xf>
    <xf numFmtId="0" fontId="20" fillId="0" borderId="15" xfId="48" applyFont="1" applyFill="1" applyBorder="1" applyAlignment="1">
      <alignment horizontal="right" vertical="center" wrapText="1"/>
      <protection/>
    </xf>
    <xf numFmtId="0" fontId="20" fillId="0" borderId="16" xfId="48" applyFont="1" applyFill="1" applyBorder="1" applyAlignment="1">
      <alignment horizontal="right" vertical="center" wrapText="1"/>
      <protection/>
    </xf>
    <xf numFmtId="0" fontId="20" fillId="0" borderId="17" xfId="48" applyFont="1" applyFill="1" applyBorder="1" applyAlignment="1">
      <alignment horizontal="right" vertical="center" wrapText="1"/>
      <protection/>
    </xf>
    <xf numFmtId="0" fontId="19" fillId="0" borderId="18" xfId="48" applyFont="1" applyFill="1" applyBorder="1" applyAlignment="1">
      <alignment vertical="center"/>
      <protection/>
    </xf>
    <xf numFmtId="0" fontId="26" fillId="0" borderId="18" xfId="48" applyFont="1" applyFill="1" applyBorder="1" applyAlignment="1" quotePrefix="1">
      <alignment vertical="center"/>
      <protection/>
    </xf>
    <xf numFmtId="164" fontId="27" fillId="0" borderId="0" xfId="48" applyNumberFormat="1" applyFont="1" applyFill="1" applyAlignment="1">
      <alignment vertical="center"/>
      <protection/>
    </xf>
    <xf numFmtId="0" fontId="28" fillId="0" borderId="0" xfId="48" applyFont="1" applyFill="1" applyAlignment="1">
      <alignment vertical="center"/>
      <protection/>
    </xf>
    <xf numFmtId="0" fontId="28" fillId="0" borderId="0" xfId="48" applyFont="1" applyFill="1" applyBorder="1" applyAlignment="1">
      <alignment vertical="center"/>
      <protection/>
    </xf>
    <xf numFmtId="165" fontId="29" fillId="0" borderId="0" xfId="46" applyNumberFormat="1" applyFont="1" applyFill="1" applyBorder="1" applyAlignment="1">
      <alignment horizontal="left" vertical="center"/>
    </xf>
    <xf numFmtId="166" fontId="27" fillId="0" borderId="0" xfId="44" applyNumberFormat="1" applyFont="1" applyFill="1" applyBorder="1" applyAlignment="1">
      <alignment horizontal="right" vertical="center"/>
    </xf>
    <xf numFmtId="0" fontId="29" fillId="0" borderId="0" xfId="48" applyFont="1" applyFill="1" applyAlignment="1">
      <alignment vertical="center"/>
      <protection/>
    </xf>
    <xf numFmtId="0" fontId="27" fillId="0" borderId="0" xfId="48" applyFont="1" applyFill="1" applyBorder="1" applyAlignment="1">
      <alignment vertical="center"/>
      <protection/>
    </xf>
    <xf numFmtId="166" fontId="29" fillId="0" borderId="0" xfId="44" applyNumberFormat="1" applyFont="1" applyFill="1" applyBorder="1" applyAlignment="1">
      <alignment horizontal="right" vertical="center"/>
    </xf>
    <xf numFmtId="0" fontId="27" fillId="0" borderId="0" xfId="44" applyNumberFormat="1" applyFont="1" applyFill="1" applyBorder="1" applyAlignment="1">
      <alignment horizontal="right" vertical="center"/>
    </xf>
    <xf numFmtId="10" fontId="19" fillId="0" borderId="0" xfId="48" applyNumberFormat="1" applyFont="1" applyFill="1" applyAlignment="1">
      <alignment vertical="center"/>
      <protection/>
    </xf>
    <xf numFmtId="167" fontId="19" fillId="0" borderId="0" xfId="48" applyNumberFormat="1" applyFont="1" applyFill="1" applyAlignment="1">
      <alignment vertical="center"/>
      <protection/>
    </xf>
    <xf numFmtId="168" fontId="28" fillId="0" borderId="0" xfId="48" applyNumberFormat="1" applyFont="1" applyFill="1" applyBorder="1" applyAlignment="1">
      <alignment horizontal="right" vertical="center"/>
      <protection/>
    </xf>
    <xf numFmtId="0" fontId="28" fillId="0" borderId="0" xfId="48" applyFont="1" applyFill="1" applyAlignment="1">
      <alignment horizontal="right" vertical="center"/>
      <protection/>
    </xf>
    <xf numFmtId="0" fontId="30" fillId="0" borderId="0" xfId="48" applyFont="1" applyFill="1" applyBorder="1" applyAlignment="1">
      <alignment horizontal="center" vertical="center" wrapText="1"/>
      <protection/>
    </xf>
    <xf numFmtId="0" fontId="31" fillId="0" borderId="0" xfId="48" applyFont="1" applyFill="1" applyBorder="1" applyAlignment="1">
      <alignment vertical="center"/>
      <protection/>
    </xf>
    <xf numFmtId="0" fontId="32" fillId="0" borderId="0" xfId="48" applyFont="1" applyFill="1" applyBorder="1" applyAlignment="1">
      <alignment vertical="center"/>
      <protection/>
    </xf>
    <xf numFmtId="166" fontId="27" fillId="0" borderId="0" xfId="48" applyNumberFormat="1" applyFont="1" applyFill="1" applyBorder="1" applyAlignment="1">
      <alignment horizontal="right" vertical="center" wrapText="1"/>
      <protection/>
    </xf>
    <xf numFmtId="166" fontId="27" fillId="0" borderId="0" xfId="48" applyNumberFormat="1" applyFont="1" applyFill="1" applyAlignment="1">
      <alignment horizontal="right" vertical="center" wrapText="1"/>
      <protection/>
    </xf>
    <xf numFmtId="0" fontId="28" fillId="0" borderId="0" xfId="48" applyFont="1" applyFill="1" applyBorder="1" applyAlignment="1">
      <alignment horizontal="left" vertical="center" wrapText="1"/>
      <protection/>
    </xf>
    <xf numFmtId="168" fontId="27" fillId="0" borderId="0" xfId="48" applyNumberFormat="1" applyFont="1" applyFill="1" applyBorder="1" applyAlignment="1">
      <alignment horizontal="right" vertical="center"/>
      <protection/>
    </xf>
    <xf numFmtId="0" fontId="27" fillId="0" borderId="0" xfId="48" applyFont="1" applyFill="1" applyAlignment="1">
      <alignment horizontal="right" vertical="center"/>
      <protection/>
    </xf>
    <xf numFmtId="3" fontId="27" fillId="0" borderId="0" xfId="48" applyNumberFormat="1" applyFont="1" applyFill="1" applyBorder="1" applyAlignment="1">
      <alignment horizontal="right" vertical="center"/>
      <protection/>
    </xf>
    <xf numFmtId="3" fontId="19" fillId="0" borderId="0" xfId="48" applyNumberFormat="1" applyFont="1" applyFill="1" applyAlignment="1">
      <alignment vertical="center"/>
      <protection/>
    </xf>
    <xf numFmtId="4" fontId="27" fillId="0" borderId="0" xfId="48" applyNumberFormat="1" applyFont="1" applyFill="1" applyBorder="1" applyAlignment="1">
      <alignment horizontal="right" vertical="center"/>
      <protection/>
    </xf>
    <xf numFmtId="0" fontId="34" fillId="0" borderId="18" xfId="48" applyFont="1" applyFill="1" applyBorder="1" applyAlignment="1">
      <alignment horizontal="center" vertical="center"/>
      <protection/>
    </xf>
    <xf numFmtId="0" fontId="34" fillId="0" borderId="18" xfId="48" applyFont="1" applyFill="1" applyBorder="1" applyAlignment="1">
      <alignment horizontal="center" vertical="center" wrapText="1"/>
      <protection/>
    </xf>
    <xf numFmtId="0" fontId="35" fillId="0" borderId="19" xfId="48" applyFont="1" applyFill="1" applyBorder="1" applyAlignment="1">
      <alignment horizontal="center" vertical="center" wrapText="1"/>
      <protection/>
    </xf>
    <xf numFmtId="0" fontId="36" fillId="0" borderId="20" xfId="48" applyFont="1" applyFill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OLE 2001 Gull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G59"/>
  <sheetViews>
    <sheetView showGridLines="0" tabSelected="1" zoomScalePageLayoutView="0" workbookViewId="0" topLeftCell="A26">
      <selection activeCell="A1" sqref="A1:L98"/>
    </sheetView>
  </sheetViews>
  <sheetFormatPr defaultColWidth="9.140625" defaultRowHeight="12.75"/>
  <cols>
    <col min="1" max="1" width="70.7109375" style="1" customWidth="1"/>
    <col min="2" max="3" width="18.7109375" style="1" customWidth="1"/>
    <col min="4" max="4" width="20.421875" style="1" customWidth="1"/>
    <col min="5" max="5" width="9.140625" style="1" customWidth="1"/>
    <col min="6" max="6" width="10.28125" style="1" bestFit="1" customWidth="1"/>
    <col min="7" max="7" width="9.8515625" style="1" bestFit="1" customWidth="1"/>
    <col min="8" max="16384" width="9.140625" style="1" customWidth="1"/>
  </cols>
  <sheetData>
    <row r="1" spans="1:4" ht="36" customHeight="1" thickBot="1">
      <c r="A1" s="44" t="s">
        <v>37</v>
      </c>
      <c r="B1" s="44"/>
      <c r="C1" s="44"/>
      <c r="D1" s="44"/>
    </row>
    <row r="2" spans="1:4" ht="21" customHeight="1" thickBot="1" thickTop="1">
      <c r="A2" s="43" t="s">
        <v>54</v>
      </c>
      <c r="B2" s="43"/>
      <c r="C2" s="43"/>
      <c r="D2" s="43"/>
    </row>
    <row r="3" spans="1:4" ht="15" customHeight="1" thickTop="1">
      <c r="A3" s="42"/>
      <c r="B3" s="41"/>
      <c r="C3" s="41"/>
      <c r="D3" s="41"/>
    </row>
    <row r="4" spans="1:4" ht="18" customHeight="1">
      <c r="A4" s="19" t="s">
        <v>53</v>
      </c>
      <c r="B4" s="22"/>
      <c r="C4" s="22"/>
      <c r="D4" s="40">
        <v>158.88</v>
      </c>
    </row>
    <row r="5" spans="1:4" ht="18" customHeight="1">
      <c r="A5" s="19" t="s">
        <v>52</v>
      </c>
      <c r="B5" s="22"/>
      <c r="C5" s="22"/>
      <c r="D5" s="40">
        <v>51.0185</v>
      </c>
    </row>
    <row r="6" spans="1:4" ht="18" customHeight="1">
      <c r="A6" s="19" t="s">
        <v>51</v>
      </c>
      <c r="B6" s="22"/>
      <c r="C6" s="22"/>
      <c r="D6" s="38">
        <v>686722</v>
      </c>
    </row>
    <row r="7" spans="1:7" ht="18" customHeight="1">
      <c r="A7" s="19" t="s">
        <v>50</v>
      </c>
      <c r="B7" s="22"/>
      <c r="C7" s="22"/>
      <c r="D7" s="38">
        <v>655875</v>
      </c>
      <c r="G7" s="39"/>
    </row>
    <row r="8" spans="1:4" ht="18" customHeight="1">
      <c r="A8" s="19" t="s">
        <v>49</v>
      </c>
      <c r="B8" s="22"/>
      <c r="C8" s="22"/>
      <c r="D8" s="36">
        <f>D7/D4</f>
        <v>4128.115558912386</v>
      </c>
    </row>
    <row r="9" spans="1:4" ht="18" customHeight="1">
      <c r="A9" s="19" t="s">
        <v>48</v>
      </c>
      <c r="B9" s="22"/>
      <c r="C9" s="22"/>
      <c r="D9" s="38">
        <v>259774</v>
      </c>
    </row>
    <row r="10" spans="1:4" ht="18" customHeight="1">
      <c r="A10" s="19" t="s">
        <v>47</v>
      </c>
      <c r="B10" s="22"/>
      <c r="C10" s="22"/>
      <c r="D10" s="36">
        <f>(D5*1000000)/D7</f>
        <v>77.78692586239757</v>
      </c>
    </row>
    <row r="11" spans="1:6" ht="18" customHeight="1">
      <c r="A11" s="19" t="s">
        <v>46</v>
      </c>
      <c r="B11" s="22"/>
      <c r="C11" s="22"/>
      <c r="D11" s="38">
        <v>101931</v>
      </c>
      <c r="F11" s="39"/>
    </row>
    <row r="12" spans="1:4" ht="18" customHeight="1">
      <c r="A12" s="19" t="s">
        <v>45</v>
      </c>
      <c r="B12" s="22"/>
      <c r="C12" s="22"/>
      <c r="D12" s="38">
        <v>114782</v>
      </c>
    </row>
    <row r="13" spans="1:4" ht="18" customHeight="1">
      <c r="A13" s="19"/>
      <c r="B13" s="37" t="s">
        <v>44</v>
      </c>
      <c r="C13" s="37" t="s">
        <v>43</v>
      </c>
      <c r="D13" s="36" t="s">
        <v>42</v>
      </c>
    </row>
    <row r="14" spans="1:4" ht="18" customHeight="1">
      <c r="A14" s="35" t="s">
        <v>41</v>
      </c>
      <c r="B14" s="33" t="s">
        <v>40</v>
      </c>
      <c r="C14" s="34">
        <v>19.2</v>
      </c>
      <c r="D14" s="33" t="s">
        <v>39</v>
      </c>
    </row>
    <row r="15" spans="1:4" ht="24" customHeight="1">
      <c r="A15" s="32"/>
      <c r="B15" s="31"/>
      <c r="C15" s="31"/>
      <c r="D15" s="31"/>
    </row>
    <row r="16" spans="1:4" ht="21" customHeight="1">
      <c r="A16" s="30" t="s">
        <v>38</v>
      </c>
      <c r="B16" s="30"/>
      <c r="C16" s="30"/>
      <c r="D16" s="30"/>
    </row>
    <row r="17" spans="1:4" ht="18" customHeight="1">
      <c r="A17" s="19"/>
      <c r="B17" s="18"/>
      <c r="C17" s="29" t="s">
        <v>37</v>
      </c>
      <c r="D17" s="28" t="s">
        <v>36</v>
      </c>
    </row>
    <row r="18" spans="1:4" ht="18" customHeight="1">
      <c r="A18" s="19" t="s">
        <v>35</v>
      </c>
      <c r="B18" s="18"/>
      <c r="C18" s="21">
        <f>D7/D9</f>
        <v>2.52479077967772</v>
      </c>
      <c r="D18" s="21">
        <f>60626442/25175793</f>
        <v>2.408124423329982</v>
      </c>
    </row>
    <row r="19" spans="1:6" ht="18" customHeight="1">
      <c r="A19" s="19" t="s">
        <v>34</v>
      </c>
      <c r="B19" s="18"/>
      <c r="C19" s="21">
        <v>15.5</v>
      </c>
      <c r="D19" s="21">
        <v>14</v>
      </c>
      <c r="E19" s="22"/>
      <c r="F19" s="27"/>
    </row>
    <row r="20" spans="1:6" ht="18" customHeight="1">
      <c r="A20" s="19" t="s">
        <v>33</v>
      </c>
      <c r="B20" s="18"/>
      <c r="C20" s="21">
        <v>67</v>
      </c>
      <c r="D20" s="21">
        <v>65.7</v>
      </c>
      <c r="E20" s="22"/>
      <c r="F20" s="27"/>
    </row>
    <row r="21" spans="1:6" ht="18" customHeight="1">
      <c r="A21" s="19" t="s">
        <v>32</v>
      </c>
      <c r="B21" s="18"/>
      <c r="C21" s="21">
        <v>17.5</v>
      </c>
      <c r="D21" s="21">
        <v>20.3</v>
      </c>
      <c r="E21" s="22"/>
      <c r="F21" s="27"/>
    </row>
    <row r="22" spans="1:7" ht="18" customHeight="1">
      <c r="A22" s="19" t="s">
        <v>31</v>
      </c>
      <c r="B22" s="18"/>
      <c r="C22" s="25">
        <v>39.4</v>
      </c>
      <c r="D22" s="21">
        <v>41.9</v>
      </c>
      <c r="G22" s="26"/>
    </row>
    <row r="23" spans="1:4" ht="18" customHeight="1">
      <c r="A23" s="19" t="s">
        <v>30</v>
      </c>
      <c r="B23" s="18"/>
      <c r="C23" s="21">
        <v>42.8</v>
      </c>
      <c r="D23" s="21">
        <v>44.9</v>
      </c>
    </row>
    <row r="24" spans="1:4" ht="18" customHeight="1">
      <c r="A24" s="19" t="s">
        <v>29</v>
      </c>
      <c r="B24" s="18"/>
      <c r="C24" s="25">
        <v>41.2</v>
      </c>
      <c r="D24" s="21">
        <v>43.5</v>
      </c>
    </row>
    <row r="25" spans="1:4" ht="18" customHeight="1">
      <c r="A25" s="19" t="s">
        <v>28</v>
      </c>
      <c r="B25" s="24"/>
      <c r="C25" s="21">
        <f>6702/((656081+655875)/2)*1000</f>
        <v>10.216806051422457</v>
      </c>
      <c r="D25" s="21">
        <v>9.3</v>
      </c>
    </row>
    <row r="26" spans="1:4" ht="18" customHeight="1">
      <c r="A26" s="19" t="s">
        <v>27</v>
      </c>
      <c r="B26" s="24"/>
      <c r="C26" s="21">
        <f>6188/((656081+655875)/2)*1000</f>
        <v>9.433243188033746</v>
      </c>
      <c r="D26" s="21">
        <v>9.7</v>
      </c>
    </row>
    <row r="27" spans="1:4" ht="18" customHeight="1">
      <c r="A27" s="23" t="s">
        <v>26</v>
      </c>
      <c r="B27" s="18"/>
      <c r="C27" s="21">
        <f>(22/6702)*1000</f>
        <v>3.282602208296031</v>
      </c>
      <c r="D27" s="21">
        <v>3.7</v>
      </c>
    </row>
    <row r="28" spans="1:4" ht="18" customHeight="1">
      <c r="A28" s="19" t="s">
        <v>25</v>
      </c>
      <c r="B28" s="18"/>
      <c r="C28" s="21">
        <f>11604/((656081+655875)/2)*1000</f>
        <v>17.68961763961596</v>
      </c>
      <c r="D28" s="21">
        <f>458856/((60340328+60626442)/2)*1000</f>
        <v>7.586480154839218</v>
      </c>
    </row>
    <row r="29" spans="1:4" ht="18" customHeight="1">
      <c r="A29" s="19" t="s">
        <v>24</v>
      </c>
      <c r="B29" s="18"/>
      <c r="C29" s="21">
        <f>12324/((656081+655875)/2)*1000</f>
        <v>18.787215424907544</v>
      </c>
      <c r="D29" s="21">
        <f>78771/((60340328+60626442)/2)*1000</f>
        <v>1.302357664009711</v>
      </c>
    </row>
    <row r="30" spans="1:5" ht="18" customHeight="1">
      <c r="A30" s="19" t="s">
        <v>23</v>
      </c>
      <c r="B30" s="18"/>
      <c r="C30" s="21">
        <f>3439/((656081+655875)/2)*1000</f>
        <v>5.242553866135755</v>
      </c>
      <c r="D30" s="21">
        <v>3.6</v>
      </c>
      <c r="E30" s="22"/>
    </row>
    <row r="31" spans="1:5" ht="18" customHeight="1">
      <c r="A31" s="19" t="s">
        <v>22</v>
      </c>
      <c r="B31" s="18"/>
      <c r="C31" s="21">
        <v>1.5</v>
      </c>
      <c r="D31" s="21">
        <v>1.41</v>
      </c>
      <c r="E31" s="22"/>
    </row>
    <row r="32" spans="1:4" ht="18" customHeight="1">
      <c r="A32" s="19" t="s">
        <v>21</v>
      </c>
      <c r="B32" s="18"/>
      <c r="C32" s="21">
        <f>(311121/344754)*100</f>
        <v>90.2443481438939</v>
      </c>
      <c r="D32" s="21">
        <f>(29413274/31213168)*100</f>
        <v>94.23354271504898</v>
      </c>
    </row>
    <row r="33" spans="1:4" ht="18" customHeight="1">
      <c r="A33" s="19" t="s">
        <v>20</v>
      </c>
      <c r="B33" s="18"/>
      <c r="C33" s="21">
        <f>(114782/101931)*100</f>
        <v>112.60754824341956</v>
      </c>
      <c r="D33" s="21">
        <f>(12301537/8513222)*100</f>
        <v>144.49919196280797</v>
      </c>
    </row>
    <row r="34" spans="1:4" ht="18" customHeight="1">
      <c r="A34" s="19" t="s">
        <v>19</v>
      </c>
      <c r="B34" s="18"/>
      <c r="C34" s="21">
        <f>(216713/439162)*100</f>
        <v>49.346938031979086</v>
      </c>
      <c r="D34" s="21">
        <f>(20814759/39811683)*100</f>
        <v>52.28304214117247</v>
      </c>
    </row>
    <row r="35" spans="1:4" ht="18" customHeight="1">
      <c r="A35" s="19" t="s">
        <v>18</v>
      </c>
      <c r="B35" s="18"/>
      <c r="C35" s="21">
        <f>(114782/439162)*100</f>
        <v>26.136596517913663</v>
      </c>
      <c r="D35" s="21">
        <f>(12301537/39811683)*100</f>
        <v>30.89931415358652</v>
      </c>
    </row>
    <row r="36" spans="1:4" ht="18" customHeight="1">
      <c r="A36" s="19"/>
      <c r="B36" s="18"/>
      <c r="C36" s="20"/>
      <c r="D36" s="20"/>
    </row>
    <row r="37" spans="1:4" ht="18" customHeight="1">
      <c r="A37" s="19" t="s">
        <v>17</v>
      </c>
      <c r="B37" s="18"/>
      <c r="C37" s="17">
        <v>0.013</v>
      </c>
      <c r="D37" s="17">
        <v>0.015</v>
      </c>
    </row>
    <row r="38" ht="21.75" customHeight="1" thickBot="1"/>
    <row r="39" spans="1:4" ht="21.75" customHeight="1" thickBot="1" thickTop="1">
      <c r="A39" s="16"/>
      <c r="B39" s="15"/>
      <c r="C39" s="15"/>
      <c r="D39" s="15"/>
    </row>
    <row r="40" spans="1:4" ht="20.25" customHeight="1">
      <c r="A40" s="14"/>
      <c r="B40" s="13"/>
      <c r="C40" s="13"/>
      <c r="D40" s="12"/>
    </row>
    <row r="41" spans="1:4" s="2" customFormat="1" ht="18" customHeight="1">
      <c r="A41" s="11" t="s">
        <v>16</v>
      </c>
      <c r="B41" s="10"/>
      <c r="C41" s="10"/>
      <c r="D41" s="9"/>
    </row>
    <row r="42" spans="1:4" s="2" customFormat="1" ht="18" customHeight="1">
      <c r="A42" s="8" t="s">
        <v>15</v>
      </c>
      <c r="B42" s="7"/>
      <c r="C42" s="7"/>
      <c r="D42" s="6"/>
    </row>
    <row r="43" spans="1:4" s="2" customFormat="1" ht="18" customHeight="1">
      <c r="A43" s="8" t="s">
        <v>14</v>
      </c>
      <c r="B43" s="7"/>
      <c r="C43" s="7"/>
      <c r="D43" s="6"/>
    </row>
    <row r="44" spans="1:4" s="2" customFormat="1" ht="18" customHeight="1">
      <c r="A44" s="8" t="s">
        <v>13</v>
      </c>
      <c r="B44" s="7"/>
      <c r="C44" s="7"/>
      <c r="D44" s="6"/>
    </row>
    <row r="45" spans="1:4" s="2" customFormat="1" ht="18" customHeight="1">
      <c r="A45" s="8" t="s">
        <v>12</v>
      </c>
      <c r="B45" s="7"/>
      <c r="C45" s="7"/>
      <c r="D45" s="6"/>
    </row>
    <row r="46" spans="1:4" s="2" customFormat="1" ht="18" customHeight="1">
      <c r="A46" s="8" t="s">
        <v>11</v>
      </c>
      <c r="B46" s="7"/>
      <c r="C46" s="7"/>
      <c r="D46" s="6"/>
    </row>
    <row r="47" spans="1:4" s="2" customFormat="1" ht="18" customHeight="1">
      <c r="A47" s="8" t="s">
        <v>10</v>
      </c>
      <c r="B47" s="7"/>
      <c r="C47" s="7"/>
      <c r="D47" s="6"/>
    </row>
    <row r="48" spans="1:4" s="2" customFormat="1" ht="18" customHeight="1">
      <c r="A48" s="8" t="s">
        <v>9</v>
      </c>
      <c r="B48" s="7"/>
      <c r="C48" s="7"/>
      <c r="D48" s="6"/>
    </row>
    <row r="49" spans="1:4" s="2" customFormat="1" ht="18" customHeight="1">
      <c r="A49" s="8" t="s">
        <v>8</v>
      </c>
      <c r="B49" s="7"/>
      <c r="C49" s="7"/>
      <c r="D49" s="6"/>
    </row>
    <row r="50" spans="1:4" s="2" customFormat="1" ht="18" customHeight="1">
      <c r="A50" s="8" t="s">
        <v>7</v>
      </c>
      <c r="B50" s="7"/>
      <c r="C50" s="7"/>
      <c r="D50" s="6"/>
    </row>
    <row r="51" spans="1:4" s="2" customFormat="1" ht="18" customHeight="1">
      <c r="A51" s="8" t="s">
        <v>6</v>
      </c>
      <c r="B51" s="7"/>
      <c r="C51" s="7"/>
      <c r="D51" s="6"/>
    </row>
    <row r="52" spans="1:4" s="2" customFormat="1" ht="18" customHeight="1">
      <c r="A52" s="8" t="s">
        <v>5</v>
      </c>
      <c r="B52" s="7"/>
      <c r="C52" s="7"/>
      <c r="D52" s="6"/>
    </row>
    <row r="53" spans="1:4" s="2" customFormat="1" ht="26.25" customHeight="1">
      <c r="A53" s="8" t="s">
        <v>4</v>
      </c>
      <c r="B53" s="7"/>
      <c r="C53" s="7"/>
      <c r="D53" s="6"/>
    </row>
    <row r="54" spans="1:4" s="2" customFormat="1" ht="30.75" customHeight="1">
      <c r="A54" s="8" t="s">
        <v>3</v>
      </c>
      <c r="B54" s="7"/>
      <c r="C54" s="7"/>
      <c r="D54" s="6"/>
    </row>
    <row r="55" spans="1:4" s="2" customFormat="1" ht="18" customHeight="1">
      <c r="A55" s="8" t="s">
        <v>2</v>
      </c>
      <c r="B55" s="7"/>
      <c r="C55" s="7"/>
      <c r="D55" s="6"/>
    </row>
    <row r="56" spans="1:4" s="2" customFormat="1" ht="21.75" customHeight="1">
      <c r="A56" s="8" t="s">
        <v>1</v>
      </c>
      <c r="B56" s="7"/>
      <c r="C56" s="7"/>
      <c r="D56" s="6"/>
    </row>
    <row r="57" spans="1:4" s="2" customFormat="1" ht="27.75" customHeight="1">
      <c r="A57" s="8" t="s">
        <v>0</v>
      </c>
      <c r="B57" s="7"/>
      <c r="C57" s="7"/>
      <c r="D57" s="6"/>
    </row>
    <row r="58" spans="1:4" s="2" customFormat="1" ht="9.75" customHeight="1" thickBot="1">
      <c r="A58" s="5"/>
      <c r="B58" s="4"/>
      <c r="C58" s="4"/>
      <c r="D58" s="3"/>
    </row>
    <row r="59" spans="1:4" s="2" customFormat="1" ht="18" customHeight="1">
      <c r="A59" s="1"/>
      <c r="B59" s="1"/>
      <c r="C59" s="1"/>
      <c r="D59" s="1"/>
    </row>
  </sheetData>
  <sheetProtection/>
  <mergeCells count="20">
    <mergeCell ref="A53:D53"/>
    <mergeCell ref="A58:D58"/>
    <mergeCell ref="A48:D48"/>
    <mergeCell ref="A49:D49"/>
    <mergeCell ref="A50:D50"/>
    <mergeCell ref="A51:D51"/>
    <mergeCell ref="A57:D57"/>
    <mergeCell ref="A56:D56"/>
    <mergeCell ref="A55:D55"/>
    <mergeCell ref="A52:D52"/>
    <mergeCell ref="A54:D54"/>
    <mergeCell ref="A42:D42"/>
    <mergeCell ref="A47:D47"/>
    <mergeCell ref="A1:D1"/>
    <mergeCell ref="A2:D2"/>
    <mergeCell ref="A16:D16"/>
    <mergeCell ref="A43:D43"/>
    <mergeCell ref="A44:D44"/>
    <mergeCell ref="A46:D46"/>
    <mergeCell ref="A45:D4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2013-02-20T11:19:10Z</dcterms:created>
  <dcterms:modified xsi:type="dcterms:W3CDTF">2013-02-20T11:19:35Z</dcterms:modified>
  <cp:category/>
  <cp:version/>
  <cp:contentType/>
  <cp:contentStatus/>
</cp:coreProperties>
</file>