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3.2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<sst xmlns="http://schemas.openxmlformats.org/spreadsheetml/2006/main" count="72" uniqueCount="35">
  <si>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Popolazione all'inizio del periodo</t>
  </si>
  <si>
    <t>Registrazioni anagrafiche</t>
  </si>
  <si>
    <t>Popolazione alla fine del periodo</t>
  </si>
  <si>
    <t>Movimento naturale</t>
  </si>
  <si>
    <t>Movimento migratorio</t>
  </si>
  <si>
    <t>Saldo totale</t>
  </si>
  <si>
    <t>Nati vivi</t>
  </si>
  <si>
    <t>Morti</t>
  </si>
  <si>
    <t>Saldo</t>
  </si>
  <si>
    <t>Iscritti</t>
  </si>
  <si>
    <t>Cancellati</t>
  </si>
  <si>
    <t>Periodo</t>
  </si>
  <si>
    <t>Maschi</t>
  </si>
  <si>
    <t>Gen-Dic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</si>
  <si>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</si>
  <si>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</si>
  <si>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</si>
  <si>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</si>
  <si>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</si>
  <si>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</si>
  <si>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</si>
  <si>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</si>
  <si>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</si>
  <si>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 1-8</t>
  </si>
  <si>
    <t>Gen-8 Ott</t>
  </si>
  <si>
    <t>Ottobre 9-31</t>
  </si>
  <si>
    <t>Novembre</t>
  </si>
  <si>
    <t>Dicembre</t>
  </si>
  <si>
    <t>9 Ott-Dic</t>
  </si>
  <si>
    <t>∆ 2011/2010</t>
  </si>
  <si>
    <t>∆% 2011/2010</t>
  </si>
  <si>
    <t>Femmine</t>
  </si>
  <si>
    <t>Totale</t>
  </si>
  <si>
    <t>(1) Nel 2011 si è svolto il censimento generale della popolazione e delle abitazioni, la cui data di riferimento è il 9 ottobre 2011, ciò ha comportato, nelle more del completamento del confronto fra i risultati del censimento e l'archivio anagrafico, una</t>
  </si>
  <si>
    <r>
      <t xml:space="preserve">3.2  MOVIMENTO E CALCOLO DELLA POPOLAZIONE RESIDENTE </t>
    </r>
    <r>
      <rPr>
        <b/>
        <vertAlign val="superscript"/>
        <sz val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</si>
</sst>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_);[Red]\(#,##0\)"/>
    <numFmt numFmtId="166" formatCode="#,##0.00_);[Red]\(#,##0.00\)"/>
    <numFmt numFmtId="167" formatCode="#,##0.0"/>
    <numFmt numFmtId="168" formatCode="0.0"/>
    <numFmt numFmtId="169" formatCode="\+#,##0;\-#,##0"/>
    <numFmt numFmtId="170" formatCode="0.0%"/>
    <numFmt numFmtId="171" formatCode="\+#,##0.0;\-#,##0.0"/>
    <numFmt numFmtId="172" formatCode="\+#,##0_ ;\-#,##0\ "/>
    <numFmt numFmtId="173" formatCode="\+#,##0.0_ ;\-#,##0.0\ "/>
    <numFmt numFmtId="174" formatCode="_-* #,##0.0_-;\-* #,##0.0_-;_-* &quot;-&quot;_-;_-@_-"/>
    <numFmt numFmtId="175" formatCode="[$-410]d\-mmm\-yyyy;@"/>
    <numFmt numFmtId="176" formatCode="\+0.0%"/>
    <numFmt numFmtId="177" formatCode="\+#.0%;\-0.0%"/>
    <numFmt numFmtId="178" formatCode="\+#,###;\-#,###"/>
    <numFmt numFmtId="179" formatCode="\+0.0;\-0.0"/>
    <numFmt numFmtId="180" formatCode="\+0.0%;\-0.0%"/>
    <numFmt numFmtId="181" formatCode="\+0.00%;\-0.00%"/>
    <numFmt numFmtId="182" formatCode="\+\ #.0%;\-\ 0.0\ %"/>
    <numFmt numFmtId="183" formatCode="\+0;\-0"/>
    <numFmt numFmtId="184" formatCode="[$€]#,##0.00_);[Red]\([$€]#,##0.00\)"/>
    <numFmt numFmtId="185" formatCode="_-* #,##0_-;\-* #,##0_-;_-* &quot;-&quot;??_-;_-@_-"/>
    <numFmt numFmtId="186" formatCode="#,##0_ ;\-#,##0\ "/>
    <numFmt numFmtId="187" formatCode="\+#,###.00;\-#,###.00"/>
    <numFmt numFmtId="188" formatCode="mmmm\-yy"/>
    <numFmt numFmtId="189" formatCode="[$-410]d\-mmm;@"/>
    <numFmt numFmtId="190" formatCode="_-* #,##0.00_-;\-* #,##0.00_-;_-* &quot;-&quot;_-;_-@_-"/>
    <numFmt numFmtId="191" formatCode="#,##0.00_ ;\-#,##0.00\ "/>
    <numFmt numFmtId="192" formatCode="\+0.00;\-0.00"/>
    <numFmt numFmtId="193" formatCode="_-* #,##0.0_-;\-* #,##0.0_-;_-* &quot;-&quot;?_-;_-@_-"/>
    <numFmt numFmtId="194" formatCode="\+#%;\-0%"/>
    <numFmt numFmtId="195" formatCode="\+#.00%;\-0.00%"/>
    <numFmt numFmtId="196" formatCode="_-&quot;€&quot;\ * #,##0.0_-;\-&quot;€&quot;\ * #,##0.0_-;_-&quot;€&quot;\ * &quot;-&quot;?_-;_-@_-"/>
    <numFmt numFmtId="197" formatCode="#,##0_ "/>
    <numFmt numFmtId="198" formatCode="[Blue]\+#,##0;[Red]\-#,##0"/>
    <numFmt numFmtId="199" formatCode="_-* #,##0.0_-;\-* #,##0.0_-;_-* &quot;-&quot;??_-;_-@_-"/>
    <numFmt numFmtId="200" formatCode="\+0.000%;\-0.00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4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16" borderId="0" xfId="50" applyFont="1" applyFill="1" applyAlignment="1" applyProtection="1">
      <alignment horizontal="center" vertical="center" wrapText="1"/>
      <protection locked="0"/>
    </xf>
    <xf numFmtId="0" fontId="24" fillId="0" borderId="0" xfId="50" applyFont="1" applyAlignment="1">
      <alignment vertical="center"/>
      <protection/>
    </xf>
    <xf numFmtId="0" fontId="25" fillId="0" borderId="0" xfId="50" applyFont="1" applyFill="1" applyAlignment="1" applyProtection="1">
      <alignment horizontal="center" vertical="center" wrapText="1"/>
      <protection locked="0"/>
    </xf>
    <xf numFmtId="0" fontId="25" fillId="0" borderId="0" xfId="50" applyFont="1" applyAlignment="1" applyProtection="1">
      <alignment vertical="center"/>
      <protection locked="0"/>
    </xf>
    <xf numFmtId="0" fontId="25" fillId="0" borderId="0" xfId="50" applyFont="1" applyAlignment="1" applyProtection="1">
      <alignment horizontal="center" vertical="center" wrapText="1"/>
      <protection locked="0"/>
    </xf>
    <xf numFmtId="0" fontId="25" fillId="0" borderId="10" xfId="50" applyFont="1" applyBorder="1" applyAlignment="1" applyProtection="1">
      <alignment horizontal="centerContinuous" vertical="center"/>
      <protection locked="0"/>
    </xf>
    <xf numFmtId="0" fontId="25" fillId="0" borderId="11" xfId="50" applyFont="1" applyBorder="1" applyAlignment="1" applyProtection="1">
      <alignment horizontal="center" vertical="center"/>
      <protection locked="0"/>
    </xf>
    <xf numFmtId="0" fontId="25" fillId="0" borderId="0" xfId="50" applyFont="1" applyBorder="1" applyAlignment="1" applyProtection="1">
      <alignment vertical="center"/>
      <protection locked="0"/>
    </xf>
    <xf numFmtId="0" fontId="25" fillId="0" borderId="0" xfId="50" applyFont="1" applyAlignment="1" applyProtection="1">
      <alignment horizontal="center" vertical="center"/>
      <protection locked="0"/>
    </xf>
    <xf numFmtId="0" fontId="25" fillId="0" borderId="10" xfId="50" applyFont="1" applyBorder="1" applyAlignment="1" applyProtection="1">
      <alignment vertical="center"/>
      <protection locked="0"/>
    </xf>
    <xf numFmtId="0" fontId="25" fillId="0" borderId="10" xfId="50" applyFont="1" applyBorder="1" applyAlignment="1" applyProtection="1">
      <alignment horizontal="left" vertical="center"/>
      <protection locked="0"/>
    </xf>
    <xf numFmtId="0" fontId="25" fillId="0" borderId="10" xfId="50" applyFont="1" applyBorder="1" applyAlignment="1" applyProtection="1">
      <alignment horizontal="center" vertical="center" wrapText="1"/>
      <protection locked="0"/>
    </xf>
    <xf numFmtId="0" fontId="25" fillId="0" borderId="10" xfId="50" applyFont="1" applyBorder="1" applyAlignment="1" applyProtection="1">
      <alignment horizontal="center" vertical="center"/>
      <protection locked="0"/>
    </xf>
    <xf numFmtId="0" fontId="25" fillId="0" borderId="10" xfId="50" applyFont="1" applyBorder="1" applyAlignment="1" applyProtection="1">
      <alignment horizontal="center"/>
      <protection/>
    </xf>
    <xf numFmtId="0" fontId="25" fillId="0" borderId="0" xfId="51" applyFont="1" applyBorder="1" applyAlignment="1" applyProtection="1">
      <alignment horizontal="right"/>
      <protection locked="0"/>
    </xf>
    <xf numFmtId="0" fontId="25" fillId="0" borderId="0" xfId="51" applyFont="1" applyAlignment="1" applyProtection="1">
      <alignment horizontal="left"/>
      <protection/>
    </xf>
    <xf numFmtId="3" fontId="25" fillId="0" borderId="0" xfId="50" applyNumberFormat="1" applyFont="1" applyBorder="1" applyAlignment="1" applyProtection="1">
      <alignment horizontal="right" vertical="center"/>
      <protection locked="0"/>
    </xf>
    <xf numFmtId="3" fontId="25" fillId="0" borderId="0" xfId="50" applyNumberFormat="1" applyFont="1" applyAlignment="1" applyProtection="1">
      <alignment vertical="center"/>
      <protection locked="0"/>
    </xf>
    <xf numFmtId="169" fontId="25" fillId="0" borderId="0" xfId="54" applyNumberFormat="1" applyFont="1" applyFill="1" applyAlignment="1" applyProtection="1">
      <alignment vertical="center"/>
      <protection/>
    </xf>
    <xf numFmtId="3" fontId="25" fillId="0" borderId="0" xfId="50" applyNumberFormat="1" applyFont="1" applyAlignment="1" applyProtection="1">
      <alignment vertical="center"/>
      <protection/>
    </xf>
    <xf numFmtId="3" fontId="25" fillId="0" borderId="0" xfId="50" applyNumberFormat="1" applyFont="1" applyAlignment="1" applyProtection="1">
      <alignment horizontal="right" vertical="center"/>
      <protection/>
    </xf>
    <xf numFmtId="0" fontId="25" fillId="0" borderId="0" xfId="51" applyFont="1" applyProtection="1">
      <alignment/>
      <protection locked="0"/>
    </xf>
    <xf numFmtId="3" fontId="25" fillId="0" borderId="0" xfId="51" applyNumberFormat="1" applyFont="1" applyProtection="1">
      <alignment/>
      <protection locked="0"/>
    </xf>
    <xf numFmtId="3" fontId="25" fillId="0" borderId="0" xfId="50" applyNumberFormat="1" applyFont="1" applyBorder="1" applyAlignment="1" applyProtection="1">
      <alignment vertical="center"/>
      <protection locked="0"/>
    </xf>
    <xf numFmtId="3" fontId="25" fillId="0" borderId="0" xfId="50" applyNumberFormat="1" applyFont="1" applyBorder="1" applyAlignment="1" applyProtection="1">
      <alignment vertical="center"/>
      <protection/>
    </xf>
    <xf numFmtId="0" fontId="25" fillId="0" borderId="0" xfId="51" applyFont="1" applyBorder="1" applyProtection="1">
      <alignment/>
      <protection locked="0"/>
    </xf>
    <xf numFmtId="0" fontId="25" fillId="0" borderId="0" xfId="51" applyFont="1" applyBorder="1" applyAlignment="1" applyProtection="1">
      <alignment horizontal="left"/>
      <protection/>
    </xf>
    <xf numFmtId="0" fontId="25" fillId="0" borderId="10" xfId="51" applyFont="1" applyBorder="1" applyAlignment="1" applyProtection="1">
      <alignment horizontal="right"/>
      <protection locked="0"/>
    </xf>
    <xf numFmtId="0" fontId="25" fillId="0" borderId="10" xfId="51" applyFont="1" applyBorder="1" applyAlignment="1" applyProtection="1">
      <alignment horizontal="left"/>
      <protection/>
    </xf>
    <xf numFmtId="3" fontId="25" fillId="0" borderId="10" xfId="50" applyNumberFormat="1" applyFont="1" applyBorder="1" applyAlignment="1" applyProtection="1">
      <alignment horizontal="right" vertical="center"/>
      <protection/>
    </xf>
    <xf numFmtId="169" fontId="25" fillId="0" borderId="10" xfId="50" applyNumberFormat="1" applyFont="1" applyBorder="1" applyAlignment="1" applyProtection="1">
      <alignment vertical="center"/>
      <protection locked="0"/>
    </xf>
    <xf numFmtId="3" fontId="25" fillId="0" borderId="10" xfId="50" applyNumberFormat="1" applyFont="1" applyBorder="1" applyAlignment="1" applyProtection="1">
      <alignment vertical="center"/>
      <protection/>
    </xf>
    <xf numFmtId="169" fontId="25" fillId="0" borderId="10" xfId="54" applyNumberFormat="1" applyFont="1" applyFill="1" applyBorder="1" applyAlignment="1" applyProtection="1">
      <alignment vertical="center"/>
      <protection/>
    </xf>
    <xf numFmtId="3" fontId="25" fillId="0" borderId="10" xfId="50" applyNumberFormat="1" applyFont="1" applyBorder="1" applyAlignment="1" applyProtection="1">
      <alignment vertical="center"/>
      <protection locked="0"/>
    </xf>
    <xf numFmtId="169" fontId="25" fillId="0" borderId="10" xfId="50" applyNumberFormat="1" applyFont="1" applyBorder="1" applyAlignment="1" applyProtection="1">
      <alignment vertical="center"/>
      <protection/>
    </xf>
    <xf numFmtId="0" fontId="25" fillId="0" borderId="11" xfId="50" applyFont="1" applyFill="1" applyBorder="1" applyAlignment="1" applyProtection="1">
      <alignment horizontal="center"/>
      <protection locked="0"/>
    </xf>
    <xf numFmtId="0" fontId="25" fillId="0" borderId="0" xfId="50" applyFont="1" applyFill="1" applyBorder="1" applyAlignment="1" applyProtection="1">
      <alignment horizontal="center"/>
      <protection locked="0"/>
    </xf>
    <xf numFmtId="180" fontId="25" fillId="0" borderId="0" xfId="54" applyNumberFormat="1" applyFont="1" applyFill="1" applyAlignment="1" applyProtection="1">
      <alignment vertical="center"/>
      <protection/>
    </xf>
    <xf numFmtId="169" fontId="25" fillId="0" borderId="0" xfId="50" applyNumberFormat="1" applyFont="1" applyFill="1" applyBorder="1" applyAlignment="1" applyProtection="1">
      <alignment vertical="center"/>
      <protection/>
    </xf>
    <xf numFmtId="169" fontId="25" fillId="0" borderId="0" xfId="50" applyNumberFormat="1" applyFont="1" applyFill="1" applyBorder="1" applyAlignment="1" applyProtection="1">
      <alignment vertical="center"/>
      <protection locked="0"/>
    </xf>
    <xf numFmtId="177" fontId="25" fillId="0" borderId="0" xfId="54" applyNumberFormat="1" applyFont="1" applyFill="1" applyAlignment="1" applyProtection="1">
      <alignment vertical="center"/>
      <protection/>
    </xf>
    <xf numFmtId="177" fontId="25" fillId="0" borderId="0" xfId="54" applyNumberFormat="1" applyFont="1" applyFill="1" applyAlignment="1" applyProtection="1">
      <alignment vertical="center"/>
      <protection locked="0"/>
    </xf>
    <xf numFmtId="0" fontId="25" fillId="0" borderId="10" xfId="50" applyFont="1" applyBorder="1" applyAlignment="1" applyProtection="1">
      <alignment horizontal="center"/>
      <protection locked="0"/>
    </xf>
    <xf numFmtId="3" fontId="25" fillId="0" borderId="0" xfId="50" applyNumberFormat="1" applyFont="1" applyBorder="1" applyAlignment="1" applyProtection="1">
      <alignment horizontal="right" vertical="center"/>
      <protection/>
    </xf>
    <xf numFmtId="169" fontId="25" fillId="0" borderId="0" xfId="54" applyNumberFormat="1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horizontal="center" vertical="center"/>
      <protection locked="0"/>
    </xf>
    <xf numFmtId="0" fontId="26" fillId="0" borderId="0" xfId="50" applyFont="1" applyAlignment="1" applyProtection="1" quotePrefix="1">
      <alignment horizontal="left" vertical="center" wrapText="1"/>
      <protection locked="0"/>
    </xf>
    <xf numFmtId="0" fontId="24" fillId="0" borderId="0" xfId="50" applyFont="1" applyAlignment="1" applyProtection="1">
      <alignment vertical="center"/>
      <protection locked="0"/>
    </xf>
    <xf numFmtId="3" fontId="24" fillId="0" borderId="0" xfId="50" applyNumberFormat="1" applyFont="1" applyAlignment="1" applyProtection="1">
      <alignment vertic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 demografico" xfId="50"/>
    <cellStyle name="Normale_TAVOLE 2001 FILIANO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O102"/>
  <sheetViews>
    <sheetView showGridLines="0" tabSelected="1" workbookViewId="0" topLeftCell="A31">
      <selection activeCell="A1" sqref="A1:O66"/>
    </sheetView>
  </sheetViews>
  <sheetFormatPr defaultColWidth="9.140625" defaultRowHeight="12.75"/>
  <cols>
    <col min="1" max="1" width="5.7109375" style="2" customWidth="1"/>
    <col min="2" max="2" width="10.421875" style="2" customWidth="1"/>
    <col min="3" max="3" width="10.8515625" style="2" customWidth="1"/>
    <col min="4" max="4" width="1.28515625" style="2" customWidth="1"/>
    <col min="5" max="7" width="7.28125" style="2" customWidth="1"/>
    <col min="8" max="8" width="1.28515625" style="2" customWidth="1"/>
    <col min="9" max="11" width="7.28125" style="2" customWidth="1"/>
    <col min="12" max="12" width="1.28515625" style="2" customWidth="1"/>
    <col min="13" max="13" width="10.421875" style="2" customWidth="1"/>
    <col min="14" max="14" width="1.28515625" style="2" customWidth="1"/>
    <col min="15" max="15" width="10.8515625" style="2" customWidth="1"/>
    <col min="16" max="16384" width="9.140625" style="2" customWidth="1"/>
  </cols>
  <sheetData>
    <row r="1" spans="1:15" ht="1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1.25">
      <c r="A3" s="4"/>
      <c r="B3" s="4"/>
      <c r="C3" s="5" t="s">
        <v>0</v>
      </c>
      <c r="D3" s="4"/>
      <c r="E3" s="6" t="s">
        <v>1</v>
      </c>
      <c r="F3" s="6"/>
      <c r="G3" s="6"/>
      <c r="H3" s="6"/>
      <c r="I3" s="6"/>
      <c r="J3" s="6"/>
      <c r="K3" s="6"/>
      <c r="L3" s="6"/>
      <c r="M3" s="6"/>
      <c r="N3" s="4"/>
      <c r="O3" s="5" t="s">
        <v>2</v>
      </c>
    </row>
    <row r="4" spans="1:15" ht="11.25">
      <c r="A4" s="4"/>
      <c r="B4" s="4"/>
      <c r="C4" s="5"/>
      <c r="D4" s="4"/>
      <c r="E4" s="6" t="s">
        <v>3</v>
      </c>
      <c r="F4" s="6"/>
      <c r="G4" s="6"/>
      <c r="H4" s="4"/>
      <c r="I4" s="6" t="s">
        <v>4</v>
      </c>
      <c r="J4" s="6"/>
      <c r="K4" s="6"/>
      <c r="L4" s="4"/>
      <c r="M4" s="7" t="s">
        <v>5</v>
      </c>
      <c r="N4" s="4"/>
      <c r="O4" s="5"/>
    </row>
    <row r="5" spans="1:15" ht="11.25">
      <c r="A5" s="4"/>
      <c r="B5" s="4"/>
      <c r="C5" s="5"/>
      <c r="D5" s="4"/>
      <c r="E5" s="7" t="s">
        <v>6</v>
      </c>
      <c r="F5" s="7" t="s">
        <v>7</v>
      </c>
      <c r="G5" s="7" t="s">
        <v>8</v>
      </c>
      <c r="H5" s="8"/>
      <c r="I5" s="7" t="s">
        <v>9</v>
      </c>
      <c r="J5" s="7" t="s">
        <v>10</v>
      </c>
      <c r="K5" s="7" t="s">
        <v>8</v>
      </c>
      <c r="L5" s="4"/>
      <c r="M5" s="9"/>
      <c r="N5" s="4"/>
      <c r="O5" s="5"/>
    </row>
    <row r="6" spans="1:15" ht="11.25">
      <c r="A6" s="10"/>
      <c r="B6" s="11" t="s">
        <v>11</v>
      </c>
      <c r="C6" s="12"/>
      <c r="D6" s="4"/>
      <c r="E6" s="13"/>
      <c r="F6" s="13"/>
      <c r="G6" s="13"/>
      <c r="H6" s="4"/>
      <c r="I6" s="13"/>
      <c r="J6" s="13"/>
      <c r="K6" s="13"/>
      <c r="L6" s="4"/>
      <c r="M6" s="13"/>
      <c r="N6" s="4"/>
      <c r="O6" s="12"/>
    </row>
    <row r="7" spans="1:15" ht="1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1.25">
      <c r="A8" s="15">
        <v>2010</v>
      </c>
      <c r="B8" s="16" t="s">
        <v>13</v>
      </c>
      <c r="C8" s="17">
        <v>311030</v>
      </c>
      <c r="D8" s="18"/>
      <c r="E8" s="17">
        <v>3402</v>
      </c>
      <c r="F8" s="17">
        <v>2979</v>
      </c>
      <c r="G8" s="19">
        <f aca="true" t="shared" si="0" ref="G8:G18">E8-F8</f>
        <v>423</v>
      </c>
      <c r="H8" s="18"/>
      <c r="I8" s="17">
        <v>6022</v>
      </c>
      <c r="J8" s="17">
        <v>6354</v>
      </c>
      <c r="K8" s="19">
        <f aca="true" t="shared" si="1" ref="K8:K18">I8-J8</f>
        <v>-332</v>
      </c>
      <c r="L8" s="20"/>
      <c r="M8" s="19">
        <f aca="true" t="shared" si="2" ref="M8:M18">G8+K8</f>
        <v>91</v>
      </c>
      <c r="N8" s="20"/>
      <c r="O8" s="21">
        <f aca="true" t="shared" si="3" ref="O8:O23">SUM(C8+M8)</f>
        <v>311121</v>
      </c>
    </row>
    <row r="9" spans="1:15" ht="11.25">
      <c r="A9" s="22">
        <v>2011</v>
      </c>
      <c r="B9" s="16" t="s">
        <v>14</v>
      </c>
      <c r="C9" s="20">
        <f aca="true" t="shared" si="4" ref="C9:C18">O8</f>
        <v>311121</v>
      </c>
      <c r="D9" s="18"/>
      <c r="E9" s="17">
        <v>261</v>
      </c>
      <c r="F9" s="17">
        <v>288</v>
      </c>
      <c r="G9" s="19">
        <f t="shared" si="0"/>
        <v>-27</v>
      </c>
      <c r="H9" s="18"/>
      <c r="I9" s="17">
        <v>523</v>
      </c>
      <c r="J9" s="17">
        <v>587</v>
      </c>
      <c r="K9" s="19">
        <f t="shared" si="1"/>
        <v>-64</v>
      </c>
      <c r="L9" s="20"/>
      <c r="M9" s="19">
        <f t="shared" si="2"/>
        <v>-91</v>
      </c>
      <c r="N9" s="20"/>
      <c r="O9" s="21">
        <f t="shared" si="3"/>
        <v>311030</v>
      </c>
    </row>
    <row r="10" spans="1:15" ht="11.25">
      <c r="A10" s="22"/>
      <c r="B10" s="16" t="s">
        <v>15</v>
      </c>
      <c r="C10" s="20">
        <f t="shared" si="4"/>
        <v>311030</v>
      </c>
      <c r="D10" s="18"/>
      <c r="E10" s="18">
        <v>247</v>
      </c>
      <c r="F10" s="18">
        <v>289</v>
      </c>
      <c r="G10" s="19">
        <f t="shared" si="0"/>
        <v>-42</v>
      </c>
      <c r="H10" s="18"/>
      <c r="I10" s="18">
        <v>465</v>
      </c>
      <c r="J10" s="18">
        <v>491</v>
      </c>
      <c r="K10" s="19">
        <f t="shared" si="1"/>
        <v>-26</v>
      </c>
      <c r="L10" s="20"/>
      <c r="M10" s="19">
        <f t="shared" si="2"/>
        <v>-68</v>
      </c>
      <c r="N10" s="20"/>
      <c r="O10" s="21">
        <f t="shared" si="3"/>
        <v>310962</v>
      </c>
    </row>
    <row r="11" spans="1:15" ht="11.25">
      <c r="A11" s="22"/>
      <c r="B11" s="16" t="s">
        <v>16</v>
      </c>
      <c r="C11" s="20">
        <f t="shared" si="4"/>
        <v>310962</v>
      </c>
      <c r="D11" s="18"/>
      <c r="E11" s="18">
        <v>304</v>
      </c>
      <c r="F11" s="18">
        <v>303</v>
      </c>
      <c r="G11" s="19">
        <f t="shared" si="0"/>
        <v>1</v>
      </c>
      <c r="H11" s="18"/>
      <c r="I11" s="18">
        <v>689</v>
      </c>
      <c r="J11" s="18">
        <v>609</v>
      </c>
      <c r="K11" s="19">
        <f t="shared" si="1"/>
        <v>80</v>
      </c>
      <c r="L11" s="20"/>
      <c r="M11" s="19">
        <f t="shared" si="2"/>
        <v>81</v>
      </c>
      <c r="N11" s="20"/>
      <c r="O11" s="21">
        <f t="shared" si="3"/>
        <v>311043</v>
      </c>
    </row>
    <row r="12" spans="1:15" ht="11.25">
      <c r="A12" s="22"/>
      <c r="B12" s="16" t="s">
        <v>17</v>
      </c>
      <c r="C12" s="20">
        <f t="shared" si="4"/>
        <v>311043</v>
      </c>
      <c r="D12" s="18"/>
      <c r="E12" s="18">
        <v>232</v>
      </c>
      <c r="F12" s="18">
        <v>261</v>
      </c>
      <c r="G12" s="19">
        <f t="shared" si="0"/>
        <v>-29</v>
      </c>
      <c r="H12" s="18"/>
      <c r="I12" s="18">
        <v>541</v>
      </c>
      <c r="J12" s="18">
        <v>442</v>
      </c>
      <c r="K12" s="19">
        <f t="shared" si="1"/>
        <v>99</v>
      </c>
      <c r="L12" s="20"/>
      <c r="M12" s="19">
        <f t="shared" si="2"/>
        <v>70</v>
      </c>
      <c r="N12" s="20"/>
      <c r="O12" s="21">
        <f t="shared" si="3"/>
        <v>311113</v>
      </c>
    </row>
    <row r="13" spans="1:15" ht="11.25">
      <c r="A13" s="22"/>
      <c r="B13" s="16" t="s">
        <v>18</v>
      </c>
      <c r="C13" s="20">
        <f t="shared" si="4"/>
        <v>311113</v>
      </c>
      <c r="D13" s="18"/>
      <c r="E13" s="18">
        <v>268</v>
      </c>
      <c r="F13" s="18">
        <v>214</v>
      </c>
      <c r="G13" s="19">
        <f t="shared" si="0"/>
        <v>54</v>
      </c>
      <c r="H13" s="18"/>
      <c r="I13" s="18">
        <v>426</v>
      </c>
      <c r="J13" s="18">
        <v>600</v>
      </c>
      <c r="K13" s="19">
        <f t="shared" si="1"/>
        <v>-174</v>
      </c>
      <c r="L13" s="20"/>
      <c r="M13" s="19">
        <f t="shared" si="2"/>
        <v>-120</v>
      </c>
      <c r="N13" s="20"/>
      <c r="O13" s="21">
        <f t="shared" si="3"/>
        <v>310993</v>
      </c>
    </row>
    <row r="14" spans="1:15" ht="11.25">
      <c r="A14" s="22"/>
      <c r="B14" s="16" t="s">
        <v>19</v>
      </c>
      <c r="C14" s="20">
        <f t="shared" si="4"/>
        <v>310993</v>
      </c>
      <c r="D14" s="18"/>
      <c r="E14" s="18">
        <v>248</v>
      </c>
      <c r="F14" s="18">
        <v>216</v>
      </c>
      <c r="G14" s="19">
        <f t="shared" si="0"/>
        <v>32</v>
      </c>
      <c r="H14" s="18"/>
      <c r="I14" s="18">
        <v>422</v>
      </c>
      <c r="J14" s="18">
        <v>477</v>
      </c>
      <c r="K14" s="19">
        <f t="shared" si="1"/>
        <v>-55</v>
      </c>
      <c r="L14" s="20"/>
      <c r="M14" s="19">
        <f t="shared" si="2"/>
        <v>-23</v>
      </c>
      <c r="N14" s="20"/>
      <c r="O14" s="21">
        <f t="shared" si="3"/>
        <v>310970</v>
      </c>
    </row>
    <row r="15" spans="1:15" ht="11.25">
      <c r="A15" s="22"/>
      <c r="B15" s="16" t="s">
        <v>20</v>
      </c>
      <c r="C15" s="20">
        <f t="shared" si="4"/>
        <v>310970</v>
      </c>
      <c r="D15" s="18"/>
      <c r="E15" s="18">
        <v>276</v>
      </c>
      <c r="F15" s="18">
        <v>219</v>
      </c>
      <c r="G15" s="19">
        <f t="shared" si="0"/>
        <v>57</v>
      </c>
      <c r="H15" s="18"/>
      <c r="I15" s="18">
        <v>376</v>
      </c>
      <c r="J15" s="18">
        <v>362</v>
      </c>
      <c r="K15" s="19">
        <f t="shared" si="1"/>
        <v>14</v>
      </c>
      <c r="L15" s="20"/>
      <c r="M15" s="19">
        <f t="shared" si="2"/>
        <v>71</v>
      </c>
      <c r="N15" s="20"/>
      <c r="O15" s="21">
        <f t="shared" si="3"/>
        <v>311041</v>
      </c>
    </row>
    <row r="16" spans="1:15" ht="11.25" customHeight="1">
      <c r="A16" s="22"/>
      <c r="B16" s="16" t="s">
        <v>21</v>
      </c>
      <c r="C16" s="20">
        <f t="shared" si="4"/>
        <v>311041</v>
      </c>
      <c r="D16" s="18"/>
      <c r="E16" s="18">
        <v>312</v>
      </c>
      <c r="F16" s="18">
        <v>229</v>
      </c>
      <c r="G16" s="19">
        <f t="shared" si="0"/>
        <v>83</v>
      </c>
      <c r="H16" s="18"/>
      <c r="I16" s="18">
        <v>436</v>
      </c>
      <c r="J16" s="18">
        <v>591</v>
      </c>
      <c r="K16" s="19">
        <f t="shared" si="1"/>
        <v>-155</v>
      </c>
      <c r="L16" s="20"/>
      <c r="M16" s="19">
        <f t="shared" si="2"/>
        <v>-72</v>
      </c>
      <c r="N16" s="20"/>
      <c r="O16" s="21">
        <f t="shared" si="3"/>
        <v>310969</v>
      </c>
    </row>
    <row r="17" spans="1:15" ht="11.25">
      <c r="A17" s="22"/>
      <c r="B17" s="16" t="s">
        <v>22</v>
      </c>
      <c r="C17" s="20">
        <f t="shared" si="4"/>
        <v>310969</v>
      </c>
      <c r="D17" s="18"/>
      <c r="E17" s="18">
        <v>252</v>
      </c>
      <c r="F17" s="18">
        <v>246</v>
      </c>
      <c r="G17" s="19">
        <f t="shared" si="0"/>
        <v>6</v>
      </c>
      <c r="H17" s="18"/>
      <c r="I17" s="18">
        <v>451</v>
      </c>
      <c r="J17" s="18">
        <v>722</v>
      </c>
      <c r="K17" s="19">
        <f t="shared" si="1"/>
        <v>-271</v>
      </c>
      <c r="L17" s="20"/>
      <c r="M17" s="19">
        <f t="shared" si="2"/>
        <v>-265</v>
      </c>
      <c r="N17" s="20"/>
      <c r="O17" s="21">
        <f t="shared" si="3"/>
        <v>310704</v>
      </c>
    </row>
    <row r="18" spans="1:15" ht="11.25" customHeight="1">
      <c r="A18" s="4"/>
      <c r="B18" s="16" t="s">
        <v>23</v>
      </c>
      <c r="C18" s="23">
        <f t="shared" si="4"/>
        <v>310704</v>
      </c>
      <c r="D18" s="23"/>
      <c r="E18" s="23">
        <v>74</v>
      </c>
      <c r="F18" s="23">
        <v>59</v>
      </c>
      <c r="G18" s="19">
        <f t="shared" si="0"/>
        <v>15</v>
      </c>
      <c r="H18" s="23"/>
      <c r="I18" s="20">
        <v>75</v>
      </c>
      <c r="J18" s="20">
        <v>210</v>
      </c>
      <c r="K18" s="19">
        <f t="shared" si="1"/>
        <v>-135</v>
      </c>
      <c r="M18" s="19">
        <f t="shared" si="2"/>
        <v>-120</v>
      </c>
      <c r="O18" s="21">
        <f t="shared" si="3"/>
        <v>310584</v>
      </c>
    </row>
    <row r="19" spans="1:15" ht="11.25" customHeight="1">
      <c r="A19" s="4">
        <v>2011</v>
      </c>
      <c r="B19" s="16" t="s">
        <v>24</v>
      </c>
      <c r="C19" s="23">
        <f>C9</f>
        <v>311121</v>
      </c>
      <c r="D19" s="23"/>
      <c r="E19" s="23">
        <f>SUM(E9:E18)</f>
        <v>2474</v>
      </c>
      <c r="F19" s="23">
        <f>SUM(F9:F18)</f>
        <v>2324</v>
      </c>
      <c r="G19" s="19">
        <f>SUM(G9:G18)</f>
        <v>150</v>
      </c>
      <c r="H19" s="23"/>
      <c r="I19" s="20">
        <f>SUM(I9:I18)</f>
        <v>4404</v>
      </c>
      <c r="J19" s="20">
        <f>SUM(J9:J18)</f>
        <v>5091</v>
      </c>
      <c r="K19" s="20">
        <f>SUM(K9:K18)</f>
        <v>-687</v>
      </c>
      <c r="M19" s="19">
        <f>SUM(M9:M18)</f>
        <v>-537</v>
      </c>
      <c r="O19" s="21">
        <f t="shared" si="3"/>
        <v>310584</v>
      </c>
    </row>
    <row r="20" spans="1:15" ht="11.25" customHeight="1">
      <c r="A20" s="4"/>
      <c r="B20" s="16" t="s">
        <v>25</v>
      </c>
      <c r="C20" s="23">
        <v>313171</v>
      </c>
      <c r="D20" s="23"/>
      <c r="E20" s="23">
        <v>215</v>
      </c>
      <c r="F20" s="23">
        <v>174</v>
      </c>
      <c r="G20" s="19">
        <f>E20-F20</f>
        <v>41</v>
      </c>
      <c r="H20" s="23"/>
      <c r="I20" s="20">
        <v>346</v>
      </c>
      <c r="J20" s="20">
        <v>412</v>
      </c>
      <c r="K20" s="19">
        <f>I20-J20</f>
        <v>-66</v>
      </c>
      <c r="L20" s="19"/>
      <c r="M20" s="19">
        <f>G20+K20</f>
        <v>-25</v>
      </c>
      <c r="O20" s="21">
        <f t="shared" si="3"/>
        <v>313146</v>
      </c>
    </row>
    <row r="21" spans="1:15" ht="11.25">
      <c r="A21" s="22"/>
      <c r="B21" s="16" t="s">
        <v>26</v>
      </c>
      <c r="C21" s="20">
        <f>O20</f>
        <v>313146</v>
      </c>
      <c r="D21" s="24"/>
      <c r="E21" s="24">
        <v>313</v>
      </c>
      <c r="F21" s="24">
        <v>275</v>
      </c>
      <c r="G21" s="19">
        <f>E21-F21</f>
        <v>38</v>
      </c>
      <c r="H21" s="24"/>
      <c r="I21" s="24">
        <v>468</v>
      </c>
      <c r="J21" s="24">
        <v>614</v>
      </c>
      <c r="K21" s="19">
        <f>I21-J21</f>
        <v>-146</v>
      </c>
      <c r="L21" s="25"/>
      <c r="M21" s="19">
        <f>G21+K21</f>
        <v>-108</v>
      </c>
      <c r="N21" s="25"/>
      <c r="O21" s="21">
        <f t="shared" si="3"/>
        <v>313038</v>
      </c>
    </row>
    <row r="22" spans="1:15" ht="11.25">
      <c r="A22" s="26"/>
      <c r="B22" s="27" t="s">
        <v>27</v>
      </c>
      <c r="C22" s="20">
        <f>O21</f>
        <v>313038</v>
      </c>
      <c r="D22" s="24"/>
      <c r="E22" s="24">
        <v>265</v>
      </c>
      <c r="F22" s="24">
        <v>237</v>
      </c>
      <c r="G22" s="19">
        <f>E22-F22</f>
        <v>28</v>
      </c>
      <c r="H22" s="24"/>
      <c r="I22" s="24">
        <v>345</v>
      </c>
      <c r="J22" s="24">
        <v>396</v>
      </c>
      <c r="K22" s="19">
        <f>I22-J22</f>
        <v>-51</v>
      </c>
      <c r="L22" s="25"/>
      <c r="M22" s="19">
        <f>G22+K22</f>
        <v>-23</v>
      </c>
      <c r="N22" s="25"/>
      <c r="O22" s="21">
        <f t="shared" si="3"/>
        <v>313015</v>
      </c>
    </row>
    <row r="23" spans="1:15" ht="11.25">
      <c r="A23" s="28">
        <v>2011</v>
      </c>
      <c r="B23" s="29" t="s">
        <v>28</v>
      </c>
      <c r="C23" s="30">
        <f>C20</f>
        <v>313171</v>
      </c>
      <c r="D23" s="31"/>
      <c r="E23" s="32">
        <f>SUM(E20:E22)</f>
        <v>793</v>
      </c>
      <c r="F23" s="32">
        <f>SUM(F20:F22)</f>
        <v>686</v>
      </c>
      <c r="G23" s="33">
        <f>E23-F23</f>
        <v>107</v>
      </c>
      <c r="H23" s="34"/>
      <c r="I23" s="32">
        <f>SUM(I20:I22)</f>
        <v>1159</v>
      </c>
      <c r="J23" s="32">
        <f>SUM(J20:J22)</f>
        <v>1422</v>
      </c>
      <c r="K23" s="33">
        <f>I23-J23</f>
        <v>-263</v>
      </c>
      <c r="L23" s="32"/>
      <c r="M23" s="33">
        <f>G23+K23</f>
        <v>-156</v>
      </c>
      <c r="N23" s="35"/>
      <c r="O23" s="30">
        <f t="shared" si="3"/>
        <v>313015</v>
      </c>
    </row>
    <row r="24" spans="1:15" ht="11.25" customHeight="1">
      <c r="A24" s="36" t="s">
        <v>29</v>
      </c>
      <c r="B24" s="36"/>
      <c r="C24" s="19"/>
      <c r="D24" s="19"/>
      <c r="E24" s="19">
        <f>(E23+E19)-E8</f>
        <v>-135</v>
      </c>
      <c r="F24" s="19">
        <f>(F23+F19)-F8</f>
        <v>31</v>
      </c>
      <c r="G24" s="19"/>
      <c r="H24" s="19"/>
      <c r="I24" s="19">
        <f>(I23+I19)-I8</f>
        <v>-459</v>
      </c>
      <c r="J24" s="19">
        <f>(J23+J19)-J8</f>
        <v>159</v>
      </c>
      <c r="K24" s="19"/>
      <c r="L24" s="19"/>
      <c r="M24" s="19"/>
      <c r="N24" s="19">
        <f>N23-N8</f>
        <v>0</v>
      </c>
      <c r="O24" s="19"/>
    </row>
    <row r="25" spans="1:15" ht="11.25" customHeight="1">
      <c r="A25" s="37" t="s">
        <v>30</v>
      </c>
      <c r="B25" s="37"/>
      <c r="C25" s="38"/>
      <c r="D25" s="38"/>
      <c r="E25" s="38">
        <f>E24/E8</f>
        <v>-0.03968253968253968</v>
      </c>
      <c r="F25" s="38">
        <f>F24/F8</f>
        <v>0.010406176569318564</v>
      </c>
      <c r="G25" s="38"/>
      <c r="H25" s="38"/>
      <c r="I25" s="38">
        <f>I24/I8</f>
        <v>-0.07622052474261043</v>
      </c>
      <c r="J25" s="38">
        <f>J24/J8</f>
        <v>0.02502360717658168</v>
      </c>
      <c r="K25" s="38"/>
      <c r="L25" s="38"/>
      <c r="M25" s="38"/>
      <c r="N25" s="38"/>
      <c r="O25" s="38"/>
    </row>
    <row r="26" spans="1:15" ht="15" customHeight="1">
      <c r="A26" s="14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1.25" customHeight="1">
      <c r="A27" s="15">
        <v>2010</v>
      </c>
      <c r="B27" s="16" t="s">
        <v>13</v>
      </c>
      <c r="C27" s="17">
        <v>345051</v>
      </c>
      <c r="D27" s="18"/>
      <c r="E27" s="17">
        <v>3300</v>
      </c>
      <c r="F27" s="17">
        <v>3209</v>
      </c>
      <c r="G27" s="19">
        <f aca="true" t="shared" si="5" ref="G27:G37">E27-F27</f>
        <v>91</v>
      </c>
      <c r="H27" s="18"/>
      <c r="I27" s="17">
        <v>5582</v>
      </c>
      <c r="J27" s="17">
        <v>5970</v>
      </c>
      <c r="K27" s="19">
        <f aca="true" t="shared" si="6" ref="K27:K37">I27-J27</f>
        <v>-388</v>
      </c>
      <c r="L27" s="20"/>
      <c r="M27" s="19">
        <f aca="true" t="shared" si="7" ref="M27:M42">G27+K27</f>
        <v>-297</v>
      </c>
      <c r="N27" s="20"/>
      <c r="O27" s="21">
        <f aca="true" t="shared" si="8" ref="O27:O37">C27+M27</f>
        <v>344754</v>
      </c>
    </row>
    <row r="28" spans="1:15" ht="11.25" customHeight="1">
      <c r="A28" s="22">
        <v>2011</v>
      </c>
      <c r="B28" s="16" t="s">
        <v>14</v>
      </c>
      <c r="C28" s="20">
        <f aca="true" t="shared" si="9" ref="C28:C37">O27</f>
        <v>344754</v>
      </c>
      <c r="D28" s="18"/>
      <c r="E28" s="18">
        <v>257</v>
      </c>
      <c r="F28" s="18">
        <v>272</v>
      </c>
      <c r="G28" s="19">
        <f t="shared" si="5"/>
        <v>-15</v>
      </c>
      <c r="H28" s="18"/>
      <c r="I28" s="18">
        <v>512</v>
      </c>
      <c r="J28" s="18">
        <v>544</v>
      </c>
      <c r="K28" s="19">
        <f t="shared" si="6"/>
        <v>-32</v>
      </c>
      <c r="L28" s="20"/>
      <c r="M28" s="19">
        <f t="shared" si="7"/>
        <v>-47</v>
      </c>
      <c r="N28" s="20"/>
      <c r="O28" s="21">
        <f t="shared" si="8"/>
        <v>344707</v>
      </c>
    </row>
    <row r="29" spans="1:15" ht="11.25" customHeight="1">
      <c r="A29" s="22"/>
      <c r="B29" s="16" t="s">
        <v>15</v>
      </c>
      <c r="C29" s="20">
        <f t="shared" si="9"/>
        <v>344707</v>
      </c>
      <c r="D29" s="18"/>
      <c r="E29" s="18">
        <v>242</v>
      </c>
      <c r="F29" s="18">
        <v>314</v>
      </c>
      <c r="G29" s="19">
        <f t="shared" si="5"/>
        <v>-72</v>
      </c>
      <c r="H29" s="18"/>
      <c r="I29" s="18">
        <v>420</v>
      </c>
      <c r="J29" s="18">
        <v>472</v>
      </c>
      <c r="K29" s="19">
        <f t="shared" si="6"/>
        <v>-52</v>
      </c>
      <c r="L29" s="20"/>
      <c r="M29" s="19">
        <f t="shared" si="7"/>
        <v>-124</v>
      </c>
      <c r="N29" s="20"/>
      <c r="O29" s="21">
        <f t="shared" si="8"/>
        <v>344583</v>
      </c>
    </row>
    <row r="30" spans="1:15" ht="11.25" customHeight="1">
      <c r="A30" s="22"/>
      <c r="B30" s="16" t="s">
        <v>16</v>
      </c>
      <c r="C30" s="20">
        <f t="shared" si="9"/>
        <v>344583</v>
      </c>
      <c r="D30" s="18"/>
      <c r="E30" s="18">
        <v>279</v>
      </c>
      <c r="F30" s="18">
        <v>357</v>
      </c>
      <c r="G30" s="19">
        <f t="shared" si="5"/>
        <v>-78</v>
      </c>
      <c r="H30" s="18"/>
      <c r="I30" s="18">
        <v>639</v>
      </c>
      <c r="J30" s="18">
        <v>525</v>
      </c>
      <c r="K30" s="19">
        <f t="shared" si="6"/>
        <v>114</v>
      </c>
      <c r="L30" s="20"/>
      <c r="M30" s="19">
        <f t="shared" si="7"/>
        <v>36</v>
      </c>
      <c r="N30" s="20"/>
      <c r="O30" s="21">
        <f t="shared" si="8"/>
        <v>344619</v>
      </c>
    </row>
    <row r="31" spans="1:15" ht="11.25" customHeight="1">
      <c r="A31" s="22"/>
      <c r="B31" s="16" t="s">
        <v>17</v>
      </c>
      <c r="C31" s="20">
        <f t="shared" si="9"/>
        <v>344619</v>
      </c>
      <c r="D31" s="18"/>
      <c r="E31" s="18">
        <v>187</v>
      </c>
      <c r="F31" s="18">
        <v>338</v>
      </c>
      <c r="G31" s="19">
        <f t="shared" si="5"/>
        <v>-151</v>
      </c>
      <c r="H31" s="18"/>
      <c r="I31" s="18">
        <v>489</v>
      </c>
      <c r="J31" s="18">
        <v>456</v>
      </c>
      <c r="K31" s="19">
        <f t="shared" si="6"/>
        <v>33</v>
      </c>
      <c r="L31" s="20"/>
      <c r="M31" s="19">
        <f t="shared" si="7"/>
        <v>-118</v>
      </c>
      <c r="N31" s="20"/>
      <c r="O31" s="21">
        <f t="shared" si="8"/>
        <v>344501</v>
      </c>
    </row>
    <row r="32" spans="1:15" ht="11.25" customHeight="1">
      <c r="A32" s="22"/>
      <c r="B32" s="16" t="s">
        <v>18</v>
      </c>
      <c r="C32" s="20">
        <f t="shared" si="9"/>
        <v>344501</v>
      </c>
      <c r="D32" s="18"/>
      <c r="E32" s="18">
        <v>248</v>
      </c>
      <c r="F32" s="18">
        <v>223</v>
      </c>
      <c r="G32" s="19">
        <f t="shared" si="5"/>
        <v>25</v>
      </c>
      <c r="H32" s="18"/>
      <c r="I32" s="18">
        <v>361</v>
      </c>
      <c r="J32" s="18">
        <v>537</v>
      </c>
      <c r="K32" s="19">
        <f t="shared" si="6"/>
        <v>-176</v>
      </c>
      <c r="L32" s="20"/>
      <c r="M32" s="19">
        <f t="shared" si="7"/>
        <v>-151</v>
      </c>
      <c r="N32" s="20"/>
      <c r="O32" s="21">
        <f t="shared" si="8"/>
        <v>344350</v>
      </c>
    </row>
    <row r="33" spans="1:15" ht="11.25" customHeight="1">
      <c r="A33" s="22"/>
      <c r="B33" s="16" t="s">
        <v>19</v>
      </c>
      <c r="C33" s="20">
        <f t="shared" si="9"/>
        <v>344350</v>
      </c>
      <c r="D33" s="18"/>
      <c r="E33" s="18">
        <v>237</v>
      </c>
      <c r="F33" s="18">
        <v>256</v>
      </c>
      <c r="G33" s="19">
        <f t="shared" si="5"/>
        <v>-19</v>
      </c>
      <c r="H33" s="18"/>
      <c r="I33" s="18">
        <v>375</v>
      </c>
      <c r="J33" s="18">
        <v>403</v>
      </c>
      <c r="K33" s="19">
        <f t="shared" si="6"/>
        <v>-28</v>
      </c>
      <c r="L33" s="20"/>
      <c r="M33" s="19">
        <f t="shared" si="7"/>
        <v>-47</v>
      </c>
      <c r="N33" s="20"/>
      <c r="O33" s="21">
        <f t="shared" si="8"/>
        <v>344303</v>
      </c>
    </row>
    <row r="34" spans="1:15" ht="11.25" customHeight="1">
      <c r="A34" s="22"/>
      <c r="B34" s="16" t="s">
        <v>20</v>
      </c>
      <c r="C34" s="20">
        <f t="shared" si="9"/>
        <v>344303</v>
      </c>
      <c r="D34" s="18"/>
      <c r="E34" s="18">
        <v>273</v>
      </c>
      <c r="F34" s="18">
        <v>248</v>
      </c>
      <c r="G34" s="19">
        <f t="shared" si="5"/>
        <v>25</v>
      </c>
      <c r="H34" s="18"/>
      <c r="I34" s="18">
        <v>390</v>
      </c>
      <c r="J34" s="18">
        <v>350</v>
      </c>
      <c r="K34" s="19">
        <f t="shared" si="6"/>
        <v>40</v>
      </c>
      <c r="L34" s="20"/>
      <c r="M34" s="19">
        <f t="shared" si="7"/>
        <v>65</v>
      </c>
      <c r="N34" s="20"/>
      <c r="O34" s="21">
        <f t="shared" si="8"/>
        <v>344368</v>
      </c>
    </row>
    <row r="35" spans="1:15" ht="11.25" customHeight="1">
      <c r="A35" s="22"/>
      <c r="B35" s="16" t="s">
        <v>21</v>
      </c>
      <c r="C35" s="20">
        <f t="shared" si="9"/>
        <v>344368</v>
      </c>
      <c r="D35" s="18"/>
      <c r="E35" s="18">
        <v>332</v>
      </c>
      <c r="F35" s="18">
        <v>293</v>
      </c>
      <c r="G35" s="19">
        <f t="shared" si="5"/>
        <v>39</v>
      </c>
      <c r="H35" s="18"/>
      <c r="I35" s="18">
        <v>365</v>
      </c>
      <c r="J35" s="18">
        <v>539</v>
      </c>
      <c r="K35" s="19">
        <f t="shared" si="6"/>
        <v>-174</v>
      </c>
      <c r="L35" s="20"/>
      <c r="M35" s="19">
        <f t="shared" si="7"/>
        <v>-135</v>
      </c>
      <c r="N35" s="20"/>
      <c r="O35" s="21">
        <f t="shared" si="8"/>
        <v>344233</v>
      </c>
    </row>
    <row r="36" spans="1:15" ht="11.25" customHeight="1">
      <c r="A36" s="22"/>
      <c r="B36" s="16" t="s">
        <v>22</v>
      </c>
      <c r="C36" s="20">
        <f t="shared" si="9"/>
        <v>344233</v>
      </c>
      <c r="D36" s="18"/>
      <c r="E36" s="18">
        <v>274</v>
      </c>
      <c r="F36" s="18">
        <v>235</v>
      </c>
      <c r="G36" s="19">
        <f t="shared" si="5"/>
        <v>39</v>
      </c>
      <c r="H36" s="18"/>
      <c r="I36" s="18">
        <v>436</v>
      </c>
      <c r="J36" s="18">
        <v>677</v>
      </c>
      <c r="K36" s="19">
        <f t="shared" si="6"/>
        <v>-241</v>
      </c>
      <c r="L36" s="20"/>
      <c r="M36" s="19">
        <f t="shared" si="7"/>
        <v>-202</v>
      </c>
      <c r="N36" s="20"/>
      <c r="O36" s="21">
        <f t="shared" si="8"/>
        <v>344031</v>
      </c>
    </row>
    <row r="37" spans="1:15" ht="11.25" customHeight="1">
      <c r="A37" s="4"/>
      <c r="B37" s="16" t="s">
        <v>23</v>
      </c>
      <c r="C37" s="20">
        <f t="shared" si="9"/>
        <v>344031</v>
      </c>
      <c r="D37" s="18"/>
      <c r="E37" s="18">
        <v>77</v>
      </c>
      <c r="F37" s="18">
        <v>43</v>
      </c>
      <c r="G37" s="19">
        <f t="shared" si="5"/>
        <v>34</v>
      </c>
      <c r="H37" s="18"/>
      <c r="I37" s="18">
        <v>80</v>
      </c>
      <c r="J37" s="18">
        <v>213</v>
      </c>
      <c r="K37" s="19">
        <f t="shared" si="6"/>
        <v>-133</v>
      </c>
      <c r="L37" s="20"/>
      <c r="M37" s="19">
        <f t="shared" si="7"/>
        <v>-99</v>
      </c>
      <c r="N37" s="20"/>
      <c r="O37" s="21">
        <f t="shared" si="8"/>
        <v>343932</v>
      </c>
    </row>
    <row r="38" spans="1:15" ht="11.25" customHeight="1">
      <c r="A38" s="4">
        <v>2011</v>
      </c>
      <c r="B38" s="16" t="s">
        <v>24</v>
      </c>
      <c r="C38" s="20">
        <f>C28</f>
        <v>344754</v>
      </c>
      <c r="D38" s="18"/>
      <c r="E38" s="23">
        <f>SUM(E28:E37)</f>
        <v>2406</v>
      </c>
      <c r="F38" s="23">
        <f>SUM(F28:F37)</f>
        <v>2579</v>
      </c>
      <c r="G38" s="19">
        <f>SUM(G28:G37)</f>
        <v>-173</v>
      </c>
      <c r="H38" s="23"/>
      <c r="I38" s="20">
        <f>SUM(I28:I37)</f>
        <v>4067</v>
      </c>
      <c r="J38" s="20">
        <f>SUM(J28:J37)</f>
        <v>4716</v>
      </c>
      <c r="K38" s="20">
        <f>SUM(K28:K37)</f>
        <v>-649</v>
      </c>
      <c r="M38" s="19">
        <f t="shared" si="7"/>
        <v>-822</v>
      </c>
      <c r="N38" s="20"/>
      <c r="O38" s="21">
        <f>SUM(C38+M38)</f>
        <v>343932</v>
      </c>
    </row>
    <row r="39" spans="1:15" ht="11.25" customHeight="1">
      <c r="A39" s="4"/>
      <c r="B39" s="16" t="s">
        <v>25</v>
      </c>
      <c r="C39" s="20">
        <v>344390</v>
      </c>
      <c r="D39" s="18"/>
      <c r="E39" s="18">
        <v>207</v>
      </c>
      <c r="F39" s="18">
        <v>163</v>
      </c>
      <c r="G39" s="19">
        <f>E39-F39</f>
        <v>44</v>
      </c>
      <c r="H39" s="18"/>
      <c r="I39" s="18">
        <v>359</v>
      </c>
      <c r="J39" s="18">
        <v>429</v>
      </c>
      <c r="K39" s="19">
        <f>I39-J39</f>
        <v>-70</v>
      </c>
      <c r="L39" s="20"/>
      <c r="M39" s="19">
        <f t="shared" si="7"/>
        <v>-26</v>
      </c>
      <c r="N39" s="20"/>
      <c r="O39" s="21">
        <f>C39+M39</f>
        <v>344364</v>
      </c>
    </row>
    <row r="40" spans="1:15" ht="11.25" customHeight="1">
      <c r="A40" s="22"/>
      <c r="B40" s="16" t="s">
        <v>26</v>
      </c>
      <c r="C40" s="20">
        <f>O39</f>
        <v>344364</v>
      </c>
      <c r="D40" s="18"/>
      <c r="E40" s="18">
        <v>285</v>
      </c>
      <c r="F40" s="18">
        <v>268</v>
      </c>
      <c r="G40" s="19">
        <f>E40-F40</f>
        <v>17</v>
      </c>
      <c r="H40" s="18"/>
      <c r="I40" s="18">
        <v>424</v>
      </c>
      <c r="J40" s="18">
        <v>587</v>
      </c>
      <c r="K40" s="19">
        <f>I40-J40</f>
        <v>-163</v>
      </c>
      <c r="L40" s="20"/>
      <c r="M40" s="19">
        <f t="shared" si="7"/>
        <v>-146</v>
      </c>
      <c r="N40" s="20"/>
      <c r="O40" s="21">
        <f>C40+M40</f>
        <v>344218</v>
      </c>
    </row>
    <row r="41" spans="1:15" ht="11.25" customHeight="1">
      <c r="A41" s="26"/>
      <c r="B41" s="27" t="s">
        <v>27</v>
      </c>
      <c r="C41" s="20">
        <f>O40</f>
        <v>344218</v>
      </c>
      <c r="D41" s="24"/>
      <c r="E41" s="24">
        <v>247</v>
      </c>
      <c r="F41" s="24">
        <v>258</v>
      </c>
      <c r="G41" s="19">
        <f>E41-F41</f>
        <v>-11</v>
      </c>
      <c r="H41" s="24"/>
      <c r="I41" s="24">
        <v>360</v>
      </c>
      <c r="J41" s="24">
        <v>416</v>
      </c>
      <c r="K41" s="19">
        <f>I41-J41</f>
        <v>-56</v>
      </c>
      <c r="L41" s="25"/>
      <c r="M41" s="19">
        <f t="shared" si="7"/>
        <v>-67</v>
      </c>
      <c r="N41" s="25"/>
      <c r="O41" s="21">
        <f>C41+M41</f>
        <v>344151</v>
      </c>
    </row>
    <row r="42" spans="1:15" ht="11.25" customHeight="1">
      <c r="A42" s="28">
        <v>2011</v>
      </c>
      <c r="B42" s="29" t="s">
        <v>28</v>
      </c>
      <c r="C42" s="30">
        <f>C39</f>
        <v>344390</v>
      </c>
      <c r="D42" s="34"/>
      <c r="E42" s="32">
        <f>SUM(E39:E41)</f>
        <v>739</v>
      </c>
      <c r="F42" s="32">
        <f>SUM(F39:F41)</f>
        <v>689</v>
      </c>
      <c r="G42" s="33">
        <f>E42-F42</f>
        <v>50</v>
      </c>
      <c r="H42" s="34"/>
      <c r="I42" s="32">
        <f>SUM(I39:I41)</f>
        <v>1143</v>
      </c>
      <c r="J42" s="32">
        <f>SUM(J39:J41)</f>
        <v>1432</v>
      </c>
      <c r="K42" s="33">
        <f>I42-J42</f>
        <v>-289</v>
      </c>
      <c r="L42" s="32"/>
      <c r="M42" s="33">
        <f t="shared" si="7"/>
        <v>-239</v>
      </c>
      <c r="N42" s="32"/>
      <c r="O42" s="30">
        <f>C42+M42</f>
        <v>344151</v>
      </c>
    </row>
    <row r="43" spans="1:15" ht="11.25" customHeight="1">
      <c r="A43" s="36" t="s">
        <v>29</v>
      </c>
      <c r="B43" s="37"/>
      <c r="C43" s="39"/>
      <c r="D43" s="40"/>
      <c r="E43" s="19">
        <f>(E42+E38)-E27</f>
        <v>-155</v>
      </c>
      <c r="F43" s="19">
        <f>(F42+F38)-F27</f>
        <v>59</v>
      </c>
      <c r="G43" s="19"/>
      <c r="H43" s="19"/>
      <c r="I43" s="19">
        <f>(I42+I38)-I27</f>
        <v>-372</v>
      </c>
      <c r="J43" s="19">
        <f>(J42+J38)-J27</f>
        <v>178</v>
      </c>
      <c r="K43" s="39"/>
      <c r="L43" s="39"/>
      <c r="M43" s="39"/>
      <c r="N43" s="39"/>
      <c r="O43" s="19"/>
    </row>
    <row r="44" spans="1:15" ht="11.25" customHeight="1">
      <c r="A44" s="37" t="s">
        <v>30</v>
      </c>
      <c r="B44" s="37"/>
      <c r="C44" s="41"/>
      <c r="D44" s="42"/>
      <c r="E44" s="38">
        <f>E43/E27</f>
        <v>-0.04696969696969697</v>
      </c>
      <c r="F44" s="38">
        <f>F43/F27</f>
        <v>0.01838578996572141</v>
      </c>
      <c r="G44" s="38"/>
      <c r="H44" s="38"/>
      <c r="I44" s="38">
        <f>I43/I27</f>
        <v>-0.06664278036546041</v>
      </c>
      <c r="J44" s="38">
        <f>J43/J27</f>
        <v>0.02981574539363484</v>
      </c>
      <c r="K44" s="41"/>
      <c r="L44" s="41"/>
      <c r="M44" s="41"/>
      <c r="N44" s="41"/>
      <c r="O44" s="38"/>
    </row>
    <row r="45" spans="1:15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43" t="s">
        <v>32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1.25" customHeight="1">
      <c r="A47" s="15">
        <v>2010</v>
      </c>
      <c r="B47" s="16" t="s">
        <v>13</v>
      </c>
      <c r="C47" s="44">
        <f aca="true" t="shared" si="10" ref="C47:C62">C8+C27</f>
        <v>656081</v>
      </c>
      <c r="D47" s="20"/>
      <c r="E47" s="44">
        <f aca="true" t="shared" si="11" ref="E47:G62">E8+E27</f>
        <v>6702</v>
      </c>
      <c r="F47" s="44">
        <f t="shared" si="11"/>
        <v>6188</v>
      </c>
      <c r="G47" s="19">
        <f t="shared" si="11"/>
        <v>514</v>
      </c>
      <c r="H47" s="20"/>
      <c r="I47" s="44">
        <f aca="true" t="shared" si="12" ref="I47:J63">I8+I27</f>
        <v>11604</v>
      </c>
      <c r="J47" s="44">
        <f t="shared" si="12"/>
        <v>12324</v>
      </c>
      <c r="K47" s="19">
        <f aca="true" t="shared" si="13" ref="K47:K62">I47-J47</f>
        <v>-720</v>
      </c>
      <c r="L47" s="20"/>
      <c r="M47" s="19">
        <f aca="true" t="shared" si="14" ref="M47:M62">G47+K47</f>
        <v>-206</v>
      </c>
      <c r="N47" s="20"/>
      <c r="O47" s="21">
        <f aca="true" t="shared" si="15" ref="O47:O62">C47+M47</f>
        <v>655875</v>
      </c>
    </row>
    <row r="48" spans="1:15" ht="11.25" customHeight="1">
      <c r="A48" s="22">
        <v>2011</v>
      </c>
      <c r="B48" s="16" t="s">
        <v>14</v>
      </c>
      <c r="C48" s="44">
        <f t="shared" si="10"/>
        <v>655875</v>
      </c>
      <c r="D48" s="20"/>
      <c r="E48" s="20">
        <f t="shared" si="11"/>
        <v>518</v>
      </c>
      <c r="F48" s="20">
        <f t="shared" si="11"/>
        <v>560</v>
      </c>
      <c r="G48" s="19">
        <f t="shared" si="11"/>
        <v>-42</v>
      </c>
      <c r="H48" s="20"/>
      <c r="I48" s="20">
        <f t="shared" si="12"/>
        <v>1035</v>
      </c>
      <c r="J48" s="20">
        <f t="shared" si="12"/>
        <v>1131</v>
      </c>
      <c r="K48" s="19">
        <f t="shared" si="13"/>
        <v>-96</v>
      </c>
      <c r="L48" s="20"/>
      <c r="M48" s="19">
        <f t="shared" si="14"/>
        <v>-138</v>
      </c>
      <c r="N48" s="20"/>
      <c r="O48" s="21">
        <f t="shared" si="15"/>
        <v>655737</v>
      </c>
    </row>
    <row r="49" spans="1:15" ht="11.25" customHeight="1">
      <c r="A49" s="22"/>
      <c r="B49" s="16" t="s">
        <v>15</v>
      </c>
      <c r="C49" s="44">
        <f t="shared" si="10"/>
        <v>655737</v>
      </c>
      <c r="D49" s="20"/>
      <c r="E49" s="20">
        <f t="shared" si="11"/>
        <v>489</v>
      </c>
      <c r="F49" s="20">
        <f t="shared" si="11"/>
        <v>603</v>
      </c>
      <c r="G49" s="19">
        <f t="shared" si="11"/>
        <v>-114</v>
      </c>
      <c r="H49" s="20"/>
      <c r="I49" s="20">
        <f t="shared" si="12"/>
        <v>885</v>
      </c>
      <c r="J49" s="20">
        <f t="shared" si="12"/>
        <v>963</v>
      </c>
      <c r="K49" s="19">
        <f t="shared" si="13"/>
        <v>-78</v>
      </c>
      <c r="L49" s="20"/>
      <c r="M49" s="19">
        <f t="shared" si="14"/>
        <v>-192</v>
      </c>
      <c r="N49" s="20"/>
      <c r="O49" s="21">
        <f t="shared" si="15"/>
        <v>655545</v>
      </c>
    </row>
    <row r="50" spans="1:15" ht="11.25" customHeight="1">
      <c r="A50" s="22"/>
      <c r="B50" s="16" t="s">
        <v>16</v>
      </c>
      <c r="C50" s="44">
        <f t="shared" si="10"/>
        <v>655545</v>
      </c>
      <c r="D50" s="20"/>
      <c r="E50" s="20">
        <f t="shared" si="11"/>
        <v>583</v>
      </c>
      <c r="F50" s="20">
        <f t="shared" si="11"/>
        <v>660</v>
      </c>
      <c r="G50" s="19">
        <f t="shared" si="11"/>
        <v>-77</v>
      </c>
      <c r="H50" s="20"/>
      <c r="I50" s="20">
        <f t="shared" si="12"/>
        <v>1328</v>
      </c>
      <c r="J50" s="20">
        <f t="shared" si="12"/>
        <v>1134</v>
      </c>
      <c r="K50" s="19">
        <f t="shared" si="13"/>
        <v>194</v>
      </c>
      <c r="L50" s="20"/>
      <c r="M50" s="19">
        <f t="shared" si="14"/>
        <v>117</v>
      </c>
      <c r="N50" s="20"/>
      <c r="O50" s="21">
        <f t="shared" si="15"/>
        <v>655662</v>
      </c>
    </row>
    <row r="51" spans="1:15" ht="11.25" customHeight="1">
      <c r="A51" s="22"/>
      <c r="B51" s="16" t="s">
        <v>17</v>
      </c>
      <c r="C51" s="44">
        <f t="shared" si="10"/>
        <v>655662</v>
      </c>
      <c r="D51" s="20"/>
      <c r="E51" s="20">
        <f t="shared" si="11"/>
        <v>419</v>
      </c>
      <c r="F51" s="20">
        <f t="shared" si="11"/>
        <v>599</v>
      </c>
      <c r="G51" s="19">
        <f t="shared" si="11"/>
        <v>-180</v>
      </c>
      <c r="H51" s="20"/>
      <c r="I51" s="20">
        <f t="shared" si="12"/>
        <v>1030</v>
      </c>
      <c r="J51" s="20">
        <f t="shared" si="12"/>
        <v>898</v>
      </c>
      <c r="K51" s="19">
        <f t="shared" si="13"/>
        <v>132</v>
      </c>
      <c r="L51" s="20"/>
      <c r="M51" s="19">
        <f t="shared" si="14"/>
        <v>-48</v>
      </c>
      <c r="N51" s="20"/>
      <c r="O51" s="21">
        <f t="shared" si="15"/>
        <v>655614</v>
      </c>
    </row>
    <row r="52" spans="1:15" ht="11.25" customHeight="1">
      <c r="A52" s="22"/>
      <c r="B52" s="16" t="s">
        <v>18</v>
      </c>
      <c r="C52" s="44">
        <f t="shared" si="10"/>
        <v>655614</v>
      </c>
      <c r="D52" s="20"/>
      <c r="E52" s="20">
        <f t="shared" si="11"/>
        <v>516</v>
      </c>
      <c r="F52" s="20">
        <f t="shared" si="11"/>
        <v>437</v>
      </c>
      <c r="G52" s="19">
        <f t="shared" si="11"/>
        <v>79</v>
      </c>
      <c r="H52" s="20"/>
      <c r="I52" s="20">
        <f t="shared" si="12"/>
        <v>787</v>
      </c>
      <c r="J52" s="20">
        <f t="shared" si="12"/>
        <v>1137</v>
      </c>
      <c r="K52" s="19">
        <f t="shared" si="13"/>
        <v>-350</v>
      </c>
      <c r="L52" s="20"/>
      <c r="M52" s="19">
        <f t="shared" si="14"/>
        <v>-271</v>
      </c>
      <c r="N52" s="20"/>
      <c r="O52" s="21">
        <f t="shared" si="15"/>
        <v>655343</v>
      </c>
    </row>
    <row r="53" spans="1:15" ht="11.25" customHeight="1">
      <c r="A53" s="22"/>
      <c r="B53" s="16" t="s">
        <v>19</v>
      </c>
      <c r="C53" s="44">
        <f t="shared" si="10"/>
        <v>655343</v>
      </c>
      <c r="D53" s="20"/>
      <c r="E53" s="20">
        <f t="shared" si="11"/>
        <v>485</v>
      </c>
      <c r="F53" s="20">
        <f t="shared" si="11"/>
        <v>472</v>
      </c>
      <c r="G53" s="19">
        <f t="shared" si="11"/>
        <v>13</v>
      </c>
      <c r="H53" s="20"/>
      <c r="I53" s="20">
        <f t="shared" si="12"/>
        <v>797</v>
      </c>
      <c r="J53" s="20">
        <f t="shared" si="12"/>
        <v>880</v>
      </c>
      <c r="K53" s="19">
        <f t="shared" si="13"/>
        <v>-83</v>
      </c>
      <c r="L53" s="20"/>
      <c r="M53" s="19">
        <f t="shared" si="14"/>
        <v>-70</v>
      </c>
      <c r="N53" s="20"/>
      <c r="O53" s="21">
        <f t="shared" si="15"/>
        <v>655273</v>
      </c>
    </row>
    <row r="54" spans="1:15" ht="11.25" customHeight="1">
      <c r="A54" s="22"/>
      <c r="B54" s="16" t="s">
        <v>20</v>
      </c>
      <c r="C54" s="44">
        <f t="shared" si="10"/>
        <v>655273</v>
      </c>
      <c r="D54" s="20"/>
      <c r="E54" s="20">
        <f t="shared" si="11"/>
        <v>549</v>
      </c>
      <c r="F54" s="20">
        <f t="shared" si="11"/>
        <v>467</v>
      </c>
      <c r="G54" s="19">
        <f t="shared" si="11"/>
        <v>82</v>
      </c>
      <c r="H54" s="20"/>
      <c r="I54" s="20">
        <f t="shared" si="12"/>
        <v>766</v>
      </c>
      <c r="J54" s="20">
        <f t="shared" si="12"/>
        <v>712</v>
      </c>
      <c r="K54" s="19">
        <f t="shared" si="13"/>
        <v>54</v>
      </c>
      <c r="L54" s="20"/>
      <c r="M54" s="19">
        <f t="shared" si="14"/>
        <v>136</v>
      </c>
      <c r="N54" s="20"/>
      <c r="O54" s="21">
        <f t="shared" si="15"/>
        <v>655409</v>
      </c>
    </row>
    <row r="55" spans="1:15" ht="11.25" customHeight="1">
      <c r="A55" s="22"/>
      <c r="B55" s="16" t="s">
        <v>21</v>
      </c>
      <c r="C55" s="44">
        <f t="shared" si="10"/>
        <v>655409</v>
      </c>
      <c r="D55" s="20"/>
      <c r="E55" s="20">
        <f t="shared" si="11"/>
        <v>644</v>
      </c>
      <c r="F55" s="20">
        <f t="shared" si="11"/>
        <v>522</v>
      </c>
      <c r="G55" s="19">
        <f t="shared" si="11"/>
        <v>122</v>
      </c>
      <c r="H55" s="20"/>
      <c r="I55" s="20">
        <f t="shared" si="12"/>
        <v>801</v>
      </c>
      <c r="J55" s="20">
        <f t="shared" si="12"/>
        <v>1130</v>
      </c>
      <c r="K55" s="19">
        <f t="shared" si="13"/>
        <v>-329</v>
      </c>
      <c r="L55" s="20"/>
      <c r="M55" s="19">
        <f t="shared" si="14"/>
        <v>-207</v>
      </c>
      <c r="N55" s="20"/>
      <c r="O55" s="21">
        <f t="shared" si="15"/>
        <v>655202</v>
      </c>
    </row>
    <row r="56" spans="1:15" ht="11.25" customHeight="1">
      <c r="A56" s="22"/>
      <c r="B56" s="16" t="s">
        <v>22</v>
      </c>
      <c r="C56" s="44">
        <f t="shared" si="10"/>
        <v>655202</v>
      </c>
      <c r="D56" s="20"/>
      <c r="E56" s="20">
        <f t="shared" si="11"/>
        <v>526</v>
      </c>
      <c r="F56" s="20">
        <f t="shared" si="11"/>
        <v>481</v>
      </c>
      <c r="G56" s="19">
        <f t="shared" si="11"/>
        <v>45</v>
      </c>
      <c r="H56" s="20"/>
      <c r="I56" s="20">
        <f t="shared" si="12"/>
        <v>887</v>
      </c>
      <c r="J56" s="20">
        <f t="shared" si="12"/>
        <v>1399</v>
      </c>
      <c r="K56" s="19">
        <f t="shared" si="13"/>
        <v>-512</v>
      </c>
      <c r="L56" s="20"/>
      <c r="M56" s="19">
        <f t="shared" si="14"/>
        <v>-467</v>
      </c>
      <c r="N56" s="20"/>
      <c r="O56" s="21">
        <f t="shared" si="15"/>
        <v>654735</v>
      </c>
    </row>
    <row r="57" spans="1:15" ht="11.25" customHeight="1">
      <c r="A57" s="4"/>
      <c r="B57" s="16" t="s">
        <v>23</v>
      </c>
      <c r="C57" s="44">
        <f t="shared" si="10"/>
        <v>654735</v>
      </c>
      <c r="D57" s="18"/>
      <c r="E57" s="20">
        <f t="shared" si="11"/>
        <v>151</v>
      </c>
      <c r="F57" s="20">
        <f t="shared" si="11"/>
        <v>102</v>
      </c>
      <c r="G57" s="19">
        <f t="shared" si="11"/>
        <v>49</v>
      </c>
      <c r="H57" s="18"/>
      <c r="I57" s="20">
        <f t="shared" si="12"/>
        <v>155</v>
      </c>
      <c r="J57" s="20">
        <f t="shared" si="12"/>
        <v>423</v>
      </c>
      <c r="K57" s="19">
        <f t="shared" si="13"/>
        <v>-268</v>
      </c>
      <c r="L57" s="20"/>
      <c r="M57" s="19">
        <f t="shared" si="14"/>
        <v>-219</v>
      </c>
      <c r="N57" s="20"/>
      <c r="O57" s="21">
        <f t="shared" si="15"/>
        <v>654516</v>
      </c>
    </row>
    <row r="58" spans="1:15" ht="11.25" customHeight="1">
      <c r="A58" s="4">
        <v>2011</v>
      </c>
      <c r="B58" s="16" t="s">
        <v>24</v>
      </c>
      <c r="C58" s="44">
        <f t="shared" si="10"/>
        <v>655875</v>
      </c>
      <c r="D58" s="18"/>
      <c r="E58" s="20">
        <f t="shared" si="11"/>
        <v>4880</v>
      </c>
      <c r="F58" s="20">
        <f t="shared" si="11"/>
        <v>4903</v>
      </c>
      <c r="G58" s="19">
        <f t="shared" si="11"/>
        <v>-23</v>
      </c>
      <c r="H58" s="18"/>
      <c r="I58" s="20">
        <f t="shared" si="12"/>
        <v>8471</v>
      </c>
      <c r="J58" s="20">
        <f t="shared" si="12"/>
        <v>9807</v>
      </c>
      <c r="K58" s="19">
        <f t="shared" si="13"/>
        <v>-1336</v>
      </c>
      <c r="L58" s="20"/>
      <c r="M58" s="19">
        <f t="shared" si="14"/>
        <v>-1359</v>
      </c>
      <c r="N58" s="20"/>
      <c r="O58" s="21">
        <f t="shared" si="15"/>
        <v>654516</v>
      </c>
    </row>
    <row r="59" spans="1:15" ht="11.25" customHeight="1">
      <c r="A59" s="4"/>
      <c r="B59" s="16" t="s">
        <v>25</v>
      </c>
      <c r="C59" s="44">
        <f t="shared" si="10"/>
        <v>657561</v>
      </c>
      <c r="D59" s="18"/>
      <c r="E59" s="20">
        <f t="shared" si="11"/>
        <v>422</v>
      </c>
      <c r="F59" s="20">
        <f t="shared" si="11"/>
        <v>337</v>
      </c>
      <c r="G59" s="19">
        <f t="shared" si="11"/>
        <v>85</v>
      </c>
      <c r="H59" s="18"/>
      <c r="I59" s="20">
        <f t="shared" si="12"/>
        <v>705</v>
      </c>
      <c r="J59" s="20">
        <f t="shared" si="12"/>
        <v>841</v>
      </c>
      <c r="K59" s="19">
        <f t="shared" si="13"/>
        <v>-136</v>
      </c>
      <c r="L59" s="20"/>
      <c r="M59" s="19">
        <f t="shared" si="14"/>
        <v>-51</v>
      </c>
      <c r="N59" s="20"/>
      <c r="O59" s="21">
        <f t="shared" si="15"/>
        <v>657510</v>
      </c>
    </row>
    <row r="60" spans="1:15" ht="11.25" customHeight="1">
      <c r="A60" s="22"/>
      <c r="B60" s="27" t="s">
        <v>26</v>
      </c>
      <c r="C60" s="44">
        <f t="shared" si="10"/>
        <v>657510</v>
      </c>
      <c r="D60" s="24"/>
      <c r="E60" s="25">
        <f t="shared" si="11"/>
        <v>598</v>
      </c>
      <c r="F60" s="25">
        <f t="shared" si="11"/>
        <v>543</v>
      </c>
      <c r="G60" s="45">
        <f t="shared" si="11"/>
        <v>55</v>
      </c>
      <c r="H60" s="24"/>
      <c r="I60" s="25">
        <f t="shared" si="12"/>
        <v>892</v>
      </c>
      <c r="J60" s="25">
        <f t="shared" si="12"/>
        <v>1201</v>
      </c>
      <c r="K60" s="45">
        <f t="shared" si="13"/>
        <v>-309</v>
      </c>
      <c r="L60" s="25"/>
      <c r="M60" s="45">
        <f t="shared" si="14"/>
        <v>-254</v>
      </c>
      <c r="N60" s="25"/>
      <c r="O60" s="44">
        <f t="shared" si="15"/>
        <v>657256</v>
      </c>
    </row>
    <row r="61" spans="1:15" ht="11.25" customHeight="1">
      <c r="A61" s="26"/>
      <c r="B61" s="27" t="s">
        <v>27</v>
      </c>
      <c r="C61" s="44">
        <f t="shared" si="10"/>
        <v>657256</v>
      </c>
      <c r="D61" s="24"/>
      <c r="E61" s="25">
        <f t="shared" si="11"/>
        <v>512</v>
      </c>
      <c r="F61" s="25">
        <f t="shared" si="11"/>
        <v>495</v>
      </c>
      <c r="G61" s="45">
        <f t="shared" si="11"/>
        <v>17</v>
      </c>
      <c r="H61" s="24"/>
      <c r="I61" s="25">
        <f t="shared" si="12"/>
        <v>705</v>
      </c>
      <c r="J61" s="25">
        <f t="shared" si="12"/>
        <v>812</v>
      </c>
      <c r="K61" s="45">
        <f t="shared" si="13"/>
        <v>-107</v>
      </c>
      <c r="L61" s="25"/>
      <c r="M61" s="45">
        <f t="shared" si="14"/>
        <v>-90</v>
      </c>
      <c r="N61" s="25"/>
      <c r="O61" s="44">
        <f t="shared" si="15"/>
        <v>657166</v>
      </c>
    </row>
    <row r="62" spans="1:15" ht="11.25" customHeight="1">
      <c r="A62" s="28">
        <v>2011</v>
      </c>
      <c r="B62" s="29" t="s">
        <v>28</v>
      </c>
      <c r="C62" s="30">
        <f t="shared" si="10"/>
        <v>657561</v>
      </c>
      <c r="D62" s="34"/>
      <c r="E62" s="32">
        <f t="shared" si="11"/>
        <v>1532</v>
      </c>
      <c r="F62" s="32">
        <f t="shared" si="11"/>
        <v>1375</v>
      </c>
      <c r="G62" s="33">
        <f t="shared" si="11"/>
        <v>157</v>
      </c>
      <c r="H62" s="34"/>
      <c r="I62" s="32">
        <f t="shared" si="12"/>
        <v>2302</v>
      </c>
      <c r="J62" s="32">
        <f t="shared" si="12"/>
        <v>2854</v>
      </c>
      <c r="K62" s="33">
        <f t="shared" si="13"/>
        <v>-552</v>
      </c>
      <c r="L62" s="32"/>
      <c r="M62" s="33">
        <f t="shared" si="14"/>
        <v>-395</v>
      </c>
      <c r="N62" s="32"/>
      <c r="O62" s="30">
        <f t="shared" si="15"/>
        <v>657166</v>
      </c>
    </row>
    <row r="63" spans="1:15" ht="11.25" customHeight="1">
      <c r="A63" s="36" t="s">
        <v>29</v>
      </c>
      <c r="B63" s="37"/>
      <c r="C63" s="39"/>
      <c r="D63" s="19">
        <f>D24+D43</f>
        <v>0</v>
      </c>
      <c r="E63" s="19">
        <f>E24+E43</f>
        <v>-290</v>
      </c>
      <c r="F63" s="19">
        <f>F24+F43</f>
        <v>90</v>
      </c>
      <c r="G63" s="19"/>
      <c r="H63" s="19">
        <f>H24+H43</f>
        <v>0</v>
      </c>
      <c r="I63" s="19">
        <f t="shared" si="12"/>
        <v>-831</v>
      </c>
      <c r="J63" s="19">
        <f t="shared" si="12"/>
        <v>337</v>
      </c>
      <c r="K63" s="19"/>
      <c r="L63" s="19">
        <f>L24+L43</f>
        <v>0</v>
      </c>
      <c r="M63" s="19"/>
      <c r="N63" s="19">
        <f>N24+N43</f>
        <v>0</v>
      </c>
      <c r="O63" s="19"/>
    </row>
    <row r="64" spans="1:15" ht="11.25" customHeight="1">
      <c r="A64" s="46" t="s">
        <v>30</v>
      </c>
      <c r="B64" s="46"/>
      <c r="C64" s="38"/>
      <c r="D64" s="38"/>
      <c r="E64" s="38">
        <f>E63/E47</f>
        <v>-0.04327066547299314</v>
      </c>
      <c r="F64" s="38">
        <f>F63/F47</f>
        <v>0.014544279250161603</v>
      </c>
      <c r="G64" s="38"/>
      <c r="H64" s="38"/>
      <c r="I64" s="38">
        <f>I63/I47</f>
        <v>-0.07161323681489142</v>
      </c>
      <c r="J64" s="38">
        <f>J63/J47</f>
        <v>0.027345017851346964</v>
      </c>
      <c r="K64" s="38"/>
      <c r="L64" s="38"/>
      <c r="M64" s="38"/>
      <c r="N64" s="38" t="e">
        <f>N63/N47</f>
        <v>#DIV/0!</v>
      </c>
      <c r="O64" s="38"/>
    </row>
    <row r="65" spans="1:15" ht="11.25">
      <c r="A65" s="4"/>
      <c r="B65" s="4"/>
      <c r="C65" s="3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25.5" customHeight="1">
      <c r="A66" s="47" t="s">
        <v>33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9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9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9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9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 ht="9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1:15" ht="9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9">
      <c r="A73" s="48"/>
      <c r="B73" s="49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9">
      <c r="A74" s="48"/>
      <c r="B74" s="49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 ht="9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 ht="9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9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9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9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ht="9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9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9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9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9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9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9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9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9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9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9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9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9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9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9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9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9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9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9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ht="9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ht="9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ht="9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ht="9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</sheetData>
  <sheetProtection sheet="1"/>
  <mergeCells count="20">
    <mergeCell ref="J5:J6"/>
    <mergeCell ref="K5:K6"/>
    <mergeCell ref="M4:M6"/>
    <mergeCell ref="A46:O46"/>
    <mergeCell ref="C3:C6"/>
    <mergeCell ref="A26:O26"/>
    <mergeCell ref="A24:B24"/>
    <mergeCell ref="A25:B25"/>
    <mergeCell ref="A43:B43"/>
    <mergeCell ref="A44:B44"/>
    <mergeCell ref="A66:O66"/>
    <mergeCell ref="A63:B63"/>
    <mergeCell ref="A64:B64"/>
    <mergeCell ref="A1:O1"/>
    <mergeCell ref="A7:O7"/>
    <mergeCell ref="E5:E6"/>
    <mergeCell ref="F5:F6"/>
    <mergeCell ref="G5:G6"/>
    <mergeCell ref="I5:I6"/>
    <mergeCell ref="O3:O6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2013-02-20T10:45:26Z</dcterms:created>
  <dcterms:modified xsi:type="dcterms:W3CDTF">2013-02-20T10:45:59Z</dcterms:modified>
  <cp:category/>
  <cp:version/>
  <cp:contentType/>
  <cp:contentStatus/>
</cp:coreProperties>
</file>