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3835" windowHeight="14565" activeTab="0"/>
  </bookViews>
  <sheets>
    <sheet name="TAV 3.2" sheetId="1" r:id="rId1"/>
  </sheets>
  <definedNames/>
  <calcPr fullCalcOnLoad="1"/>
</workbook>
</file>

<file path=xl/sharedStrings.xml><?xml version="1.0" encoding="utf-8"?>
<sst xmlns="http://schemas.openxmlformats.org/spreadsheetml/2006/main" count="65" uniqueCount="31">
  <si>
    <t>∆% 2010/2009</t>
  </si>
  <si>
    <t>∆ 2010/2009</t>
  </si>
  <si>
    <t>Gen-Dic</t>
  </si>
  <si>
    <t>Dicembre</t>
  </si>
  <si>
    <t>Novembre</t>
  </si>
  <si>
    <t>Ottobre</t>
  </si>
  <si>
    <t>Settembre</t>
  </si>
  <si>
    <t>Agosto</t>
  </si>
  <si>
    <t>Luglio</t>
  </si>
  <si>
    <t>Giugno</t>
  </si>
  <si>
    <t>Maggio</t>
  </si>
  <si>
    <t>Aprile</t>
  </si>
  <si>
    <t>Marzo</t>
  </si>
  <si>
    <t>Febbraio</t>
  </si>
  <si>
    <t>Gennaio</t>
  </si>
  <si>
    <t>Totale</t>
  </si>
  <si>
    <t>Femmine</t>
  </si>
  <si>
    <t>Maschi</t>
  </si>
  <si>
    <t>Periodo</t>
  </si>
  <si>
    <t>Saldo</t>
  </si>
  <si>
    <t>Cancellati</t>
  </si>
  <si>
    <t>Iscritti</t>
  </si>
  <si>
    <t>Morti</t>
  </si>
  <si>
    <t>Nati vivi</t>
  </si>
  <si>
    <t>Saldo totale</t>
  </si>
  <si>
    <t>Movimento migratorio</t>
  </si>
  <si>
    <t>Movimento naturale</t>
  </si>
  <si>
    <t>Popolazione alla fine del periodo</t>
  </si>
  <si>
    <t>Registrazioni anagrafiche</t>
  </si>
  <si>
    <t>Popolazione all'inizio del periodo</t>
  </si>
  <si>
    <t>3.2  MOVIMENTO E CALCOLO DELLA POPOLAZIONE RESIDENTE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</si>
</sst>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\+0.0%;\-0.0%"/>
    <numFmt numFmtId="165" formatCode="\+#.0%;\-0.0%"/>
    <numFmt numFmtId="166" formatCode="\+#,##0;\-#,##0"/>
    <numFmt numFmtId="167" formatCode="[$€]#,##0.00_);[Red]\([$€]#,##0.00\)"/>
    <numFmt numFmtId="168" formatCode="#,##0_);[Red]\(#,##0\)"/>
    <numFmt numFmtId="169" formatCode="_-&quot;L.&quot;\ * #,##0_-;\-&quot;L.&quot;\ * #,##0_-;_-&quot;L.&quot;\ * &quot;-&quot;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sz val="7"/>
      <name val="Arial"/>
      <family val="2"/>
    </font>
    <font>
      <sz val="7"/>
      <color indexed="10"/>
      <name val="Arial"/>
      <family val="2"/>
    </font>
    <font>
      <i/>
      <sz val="7"/>
      <name val="Arial"/>
      <family val="2"/>
    </font>
    <font>
      <sz val="8"/>
      <name val="Calibri"/>
      <family val="2"/>
    </font>
    <font>
      <sz val="10"/>
      <name val="MS Sans Serif"/>
      <family val="2"/>
    </font>
    <font>
      <b/>
      <sz val="8"/>
      <name val="Calibri"/>
      <family val="2"/>
    </font>
    <font>
      <sz val="10"/>
      <name val="Comic Sans MS"/>
      <family val="4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167" fontId="23" fillId="0" borderId="0" applyFont="0" applyFill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18" fillId="0" borderId="0">
      <alignment/>
      <protection/>
    </xf>
    <xf numFmtId="0" fontId="23" fillId="0" borderId="0" applyBorder="0">
      <alignment/>
      <protection/>
    </xf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1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169" fontId="25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2">
    <xf numFmtId="0" fontId="0" fillId="0" borderId="0" xfId="0" applyFont="1" applyAlignment="1">
      <alignment/>
    </xf>
    <xf numFmtId="0" fontId="19" fillId="0" borderId="0" xfId="48" applyFont="1" applyAlignment="1">
      <alignment vertical="center"/>
      <protection/>
    </xf>
    <xf numFmtId="0" fontId="19" fillId="0" borderId="0" xfId="48" applyFont="1" applyAlignment="1" applyProtection="1">
      <alignment vertical="center"/>
      <protection locked="0"/>
    </xf>
    <xf numFmtId="3" fontId="19" fillId="0" borderId="0" xfId="48" applyNumberFormat="1" applyFont="1" applyAlignment="1" applyProtection="1">
      <alignment vertical="center"/>
      <protection locked="0"/>
    </xf>
    <xf numFmtId="0" fontId="20" fillId="0" borderId="0" xfId="48" applyFont="1" applyAlignment="1" applyProtection="1">
      <alignment vertical="center"/>
      <protection locked="0"/>
    </xf>
    <xf numFmtId="0" fontId="21" fillId="0" borderId="0" xfId="48" applyFont="1" applyAlignment="1" applyProtection="1">
      <alignment vertical="center"/>
      <protection locked="0"/>
    </xf>
    <xf numFmtId="164" fontId="22" fillId="0" borderId="0" xfId="52" applyNumberFormat="1" applyFont="1" applyFill="1" applyAlignment="1" applyProtection="1">
      <alignment vertical="center"/>
      <protection/>
    </xf>
    <xf numFmtId="165" fontId="22" fillId="0" borderId="0" xfId="52" applyNumberFormat="1" applyFont="1" applyFill="1" applyAlignment="1" applyProtection="1">
      <alignment vertical="center"/>
      <protection/>
    </xf>
    <xf numFmtId="0" fontId="22" fillId="0" borderId="0" xfId="48" applyFont="1" applyFill="1" applyBorder="1" applyAlignment="1" applyProtection="1">
      <alignment horizontal="center" vertical="center"/>
      <protection/>
    </xf>
    <xf numFmtId="166" fontId="22" fillId="0" borderId="0" xfId="52" applyNumberFormat="1" applyFont="1" applyFill="1" applyAlignment="1" applyProtection="1">
      <alignment vertical="center"/>
      <protection/>
    </xf>
    <xf numFmtId="166" fontId="22" fillId="0" borderId="0" xfId="48" applyNumberFormat="1" applyFont="1" applyFill="1" applyBorder="1" applyAlignment="1" applyProtection="1">
      <alignment vertical="center"/>
      <protection/>
    </xf>
    <xf numFmtId="0" fontId="22" fillId="0" borderId="10" xfId="48" applyFont="1" applyFill="1" applyBorder="1" applyAlignment="1" applyProtection="1">
      <alignment horizontal="center"/>
      <protection/>
    </xf>
    <xf numFmtId="3" fontId="22" fillId="0" borderId="11" xfId="48" applyNumberFormat="1" applyFont="1" applyFill="1" applyBorder="1" applyAlignment="1" applyProtection="1">
      <alignment horizontal="right" vertical="center"/>
      <protection/>
    </xf>
    <xf numFmtId="3" fontId="22" fillId="0" borderId="11" xfId="48" applyNumberFormat="1" applyFont="1" applyFill="1" applyBorder="1" applyAlignment="1" applyProtection="1">
      <alignment vertical="center"/>
      <protection/>
    </xf>
    <xf numFmtId="166" fontId="22" fillId="0" borderId="11" xfId="52" applyNumberFormat="1" applyFont="1" applyFill="1" applyBorder="1" applyAlignment="1" applyProtection="1">
      <alignment vertical="center"/>
      <protection/>
    </xf>
    <xf numFmtId="3" fontId="22" fillId="0" borderId="11" xfId="48" applyNumberFormat="1" applyFont="1" applyBorder="1" applyAlignment="1" applyProtection="1">
      <alignment vertical="center"/>
      <protection/>
    </xf>
    <xf numFmtId="0" fontId="22" fillId="0" borderId="11" xfId="49" applyFont="1" applyBorder="1" applyAlignment="1" applyProtection="1">
      <alignment horizontal="left"/>
      <protection/>
    </xf>
    <xf numFmtId="0" fontId="22" fillId="0" borderId="11" xfId="49" applyFont="1" applyBorder="1" applyAlignment="1" applyProtection="1">
      <alignment horizontal="right"/>
      <protection locked="0"/>
    </xf>
    <xf numFmtId="3" fontId="22" fillId="0" borderId="0" xfId="48" applyNumberFormat="1" applyFont="1" applyFill="1" applyBorder="1" applyAlignment="1" applyProtection="1">
      <alignment horizontal="right" vertical="center"/>
      <protection/>
    </xf>
    <xf numFmtId="3" fontId="22" fillId="0" borderId="0" xfId="48" applyNumberFormat="1" applyFont="1" applyFill="1" applyBorder="1" applyAlignment="1" applyProtection="1">
      <alignment vertical="center"/>
      <protection/>
    </xf>
    <xf numFmtId="3" fontId="22" fillId="0" borderId="0" xfId="48" applyNumberFormat="1" applyFont="1" applyFill="1" applyAlignment="1" applyProtection="1">
      <alignment vertical="center"/>
      <protection/>
    </xf>
    <xf numFmtId="0" fontId="22" fillId="0" borderId="0" xfId="49" applyFont="1" applyBorder="1" applyAlignment="1" applyProtection="1">
      <alignment horizontal="left"/>
      <protection/>
    </xf>
    <xf numFmtId="0" fontId="22" fillId="0" borderId="0" xfId="49" applyFont="1" applyBorder="1" applyProtection="1">
      <alignment/>
      <protection locked="0"/>
    </xf>
    <xf numFmtId="0" fontId="22" fillId="0" borderId="0" xfId="49" applyFont="1" applyAlignment="1" applyProtection="1">
      <alignment horizontal="left"/>
      <protection/>
    </xf>
    <xf numFmtId="0" fontId="22" fillId="0" borderId="0" xfId="49" applyFont="1" applyProtection="1">
      <alignment/>
      <protection locked="0"/>
    </xf>
    <xf numFmtId="3" fontId="22" fillId="0" borderId="0" xfId="48" applyNumberFormat="1" applyFont="1" applyAlignment="1" applyProtection="1">
      <alignment horizontal="right" vertical="center"/>
      <protection/>
    </xf>
    <xf numFmtId="3" fontId="22" fillId="0" borderId="0" xfId="48" applyNumberFormat="1" applyFont="1" applyAlignment="1" applyProtection="1">
      <alignment vertical="center"/>
      <protection/>
    </xf>
    <xf numFmtId="3" fontId="22" fillId="0" borderId="0" xfId="48" applyNumberFormat="1" applyFont="1" applyBorder="1" applyAlignment="1" applyProtection="1">
      <alignment horizontal="right" vertical="center"/>
      <protection/>
    </xf>
    <xf numFmtId="0" fontId="22" fillId="0" borderId="0" xfId="49" applyFont="1" applyBorder="1" applyAlignment="1" applyProtection="1">
      <alignment horizontal="right"/>
      <protection locked="0"/>
    </xf>
    <xf numFmtId="0" fontId="22" fillId="0" borderId="11" xfId="48" applyFont="1" applyBorder="1" applyAlignment="1" applyProtection="1">
      <alignment horizontal="center"/>
      <protection/>
    </xf>
    <xf numFmtId="0" fontId="22" fillId="0" borderId="0" xfId="48" applyFont="1" applyAlignment="1" applyProtection="1">
      <alignment vertical="center"/>
      <protection/>
    </xf>
    <xf numFmtId="165" fontId="22" fillId="0" borderId="0" xfId="52" applyNumberFormat="1" applyFont="1" applyFill="1" applyAlignment="1" applyProtection="1">
      <alignment vertical="center"/>
      <protection locked="0"/>
    </xf>
    <xf numFmtId="0" fontId="22" fillId="0" borderId="0" xfId="48" applyFont="1" applyFill="1" applyBorder="1" applyAlignment="1" applyProtection="1">
      <alignment horizontal="center"/>
      <protection/>
    </xf>
    <xf numFmtId="166" fontId="22" fillId="0" borderId="0" xfId="48" applyNumberFormat="1" applyFont="1" applyFill="1" applyBorder="1" applyAlignment="1" applyProtection="1">
      <alignment vertical="center"/>
      <protection locked="0"/>
    </xf>
    <xf numFmtId="3" fontId="22" fillId="0" borderId="11" xfId="48" applyNumberFormat="1" applyFont="1" applyBorder="1" applyAlignment="1" applyProtection="1">
      <alignment horizontal="right" vertical="center"/>
      <protection/>
    </xf>
    <xf numFmtId="3" fontId="22" fillId="0" borderId="0" xfId="48" applyNumberFormat="1" applyFont="1" applyBorder="1" applyAlignment="1" applyProtection="1">
      <alignment vertical="center"/>
      <protection/>
    </xf>
    <xf numFmtId="3" fontId="22" fillId="0" borderId="0" xfId="48" applyNumberFormat="1" applyFont="1" applyBorder="1" applyAlignment="1" applyProtection="1">
      <alignment vertical="center"/>
      <protection locked="0"/>
    </xf>
    <xf numFmtId="3" fontId="22" fillId="0" borderId="0" xfId="48" applyNumberFormat="1" applyFont="1" applyAlignment="1" applyProtection="1">
      <alignment vertical="center"/>
      <protection locked="0"/>
    </xf>
    <xf numFmtId="3" fontId="22" fillId="0" borderId="0" xfId="48" applyNumberFormat="1" applyFont="1" applyBorder="1" applyAlignment="1" applyProtection="1">
      <alignment horizontal="right" vertical="center"/>
      <protection locked="0"/>
    </xf>
    <xf numFmtId="0" fontId="22" fillId="0" borderId="0" xfId="48" applyFont="1" applyFill="1" applyAlignment="1" applyProtection="1">
      <alignment vertical="center"/>
      <protection/>
    </xf>
    <xf numFmtId="166" fontId="22" fillId="0" borderId="0" xfId="48" applyNumberFormat="1" applyFont="1" applyBorder="1" applyAlignment="1" applyProtection="1">
      <alignment vertical="center"/>
      <protection/>
    </xf>
    <xf numFmtId="0" fontId="22" fillId="0" borderId="11" xfId="48" applyFont="1" applyBorder="1" applyAlignment="1" applyProtection="1">
      <alignment horizontal="center" vertical="center" wrapText="1"/>
      <protection/>
    </xf>
    <xf numFmtId="0" fontId="22" fillId="0" borderId="11" xfId="48" applyFont="1" applyBorder="1" applyAlignment="1" applyProtection="1">
      <alignment horizontal="center" vertical="center"/>
      <protection/>
    </xf>
    <xf numFmtId="0" fontId="22" fillId="0" borderId="11" xfId="48" applyFont="1" applyBorder="1" applyAlignment="1" applyProtection="1">
      <alignment horizontal="left" vertical="center"/>
      <protection/>
    </xf>
    <xf numFmtId="0" fontId="22" fillId="0" borderId="11" xfId="48" applyFont="1" applyBorder="1" applyAlignment="1" applyProtection="1">
      <alignment vertical="center"/>
      <protection/>
    </xf>
    <xf numFmtId="0" fontId="22" fillId="0" borderId="0" xfId="48" applyFont="1" applyAlignment="1" applyProtection="1">
      <alignment horizontal="center" vertical="center" wrapText="1"/>
      <protection/>
    </xf>
    <xf numFmtId="0" fontId="22" fillId="0" borderId="0" xfId="48" applyFont="1" applyAlignment="1" applyProtection="1">
      <alignment horizontal="center" vertical="center"/>
      <protection/>
    </xf>
    <xf numFmtId="0" fontId="22" fillId="0" borderId="10" xfId="48" applyFont="1" applyBorder="1" applyAlignment="1" applyProtection="1">
      <alignment horizontal="center" vertical="center"/>
      <protection/>
    </xf>
    <xf numFmtId="0" fontId="22" fillId="0" borderId="0" xfId="48" applyFont="1" applyBorder="1" applyAlignment="1" applyProtection="1">
      <alignment vertical="center"/>
      <protection/>
    </xf>
    <xf numFmtId="0" fontId="22" fillId="0" borderId="11" xfId="48" applyFont="1" applyBorder="1" applyAlignment="1" applyProtection="1">
      <alignment horizontal="centerContinuous" vertical="center"/>
      <protection/>
    </xf>
    <xf numFmtId="0" fontId="22" fillId="0" borderId="0" xfId="48" applyFont="1" applyFill="1" applyAlignment="1" applyProtection="1">
      <alignment horizontal="center" vertical="center" wrapText="1"/>
      <protection/>
    </xf>
    <xf numFmtId="0" fontId="24" fillId="33" borderId="0" xfId="48" applyFont="1" applyFill="1" applyAlignment="1" applyProtection="1">
      <alignment horizontal="center" vertical="center" wrapText="1"/>
      <protection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Migliaia (0)_Cartel1" xfId="45"/>
    <cellStyle name="Comma [0]" xfId="46"/>
    <cellStyle name="Neutrale" xfId="47"/>
    <cellStyle name="Normale_TAVOLE 2000 demografico" xfId="48"/>
    <cellStyle name="Normale_TAVOLE 2001 FILIANO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Valuta (0)_Cartel1" xfId="64"/>
    <cellStyle name="Currency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30DC7"/>
  </sheetPr>
  <dimension ref="A1:O96"/>
  <sheetViews>
    <sheetView showGridLines="0" tabSelected="1" zoomScalePageLayoutView="0" workbookViewId="0" topLeftCell="A3">
      <selection activeCell="A1" sqref="A1:O58"/>
    </sheetView>
  </sheetViews>
  <sheetFormatPr defaultColWidth="9.140625" defaultRowHeight="15"/>
  <cols>
    <col min="1" max="1" width="5.7109375" style="1" customWidth="1"/>
    <col min="2" max="2" width="10.421875" style="1" customWidth="1"/>
    <col min="3" max="3" width="10.8515625" style="1" customWidth="1"/>
    <col min="4" max="4" width="1.28515625" style="1" customWidth="1"/>
    <col min="5" max="7" width="7.28125" style="1" customWidth="1"/>
    <col min="8" max="8" width="1.28515625" style="1" customWidth="1"/>
    <col min="9" max="11" width="7.28125" style="1" customWidth="1"/>
    <col min="12" max="12" width="1.28515625" style="1" customWidth="1"/>
    <col min="13" max="13" width="10.421875" style="1" customWidth="1"/>
    <col min="14" max="14" width="1.28515625" style="1" customWidth="1"/>
    <col min="15" max="15" width="10.8515625" style="1" customWidth="1"/>
    <col min="16" max="16384" width="9.140625" style="1" customWidth="1"/>
  </cols>
  <sheetData>
    <row r="1" spans="1:15" ht="15" customHeight="1">
      <c r="A1" s="51" t="s">
        <v>30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</row>
    <row r="2" spans="1:15" ht="15" customHeight="1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5" ht="11.25">
      <c r="A3" s="30"/>
      <c r="B3" s="30"/>
      <c r="C3" s="45" t="s">
        <v>29</v>
      </c>
      <c r="D3" s="30"/>
      <c r="E3" s="49" t="s">
        <v>28</v>
      </c>
      <c r="F3" s="49"/>
      <c r="G3" s="49"/>
      <c r="H3" s="49"/>
      <c r="I3" s="49"/>
      <c r="J3" s="49"/>
      <c r="K3" s="49"/>
      <c r="L3" s="49"/>
      <c r="M3" s="49"/>
      <c r="N3" s="30"/>
      <c r="O3" s="45" t="s">
        <v>27</v>
      </c>
    </row>
    <row r="4" spans="1:15" ht="11.25">
      <c r="A4" s="30"/>
      <c r="B4" s="30"/>
      <c r="C4" s="45"/>
      <c r="D4" s="30"/>
      <c r="E4" s="49" t="s">
        <v>26</v>
      </c>
      <c r="F4" s="49"/>
      <c r="G4" s="49"/>
      <c r="H4" s="30"/>
      <c r="I4" s="49" t="s">
        <v>25</v>
      </c>
      <c r="J4" s="49"/>
      <c r="K4" s="49"/>
      <c r="L4" s="30"/>
      <c r="M4" s="47" t="s">
        <v>24</v>
      </c>
      <c r="N4" s="30"/>
      <c r="O4" s="45"/>
    </row>
    <row r="5" spans="1:15" ht="11.25">
      <c r="A5" s="30"/>
      <c r="B5" s="30"/>
      <c r="C5" s="45"/>
      <c r="D5" s="30"/>
      <c r="E5" s="47" t="s">
        <v>23</v>
      </c>
      <c r="F5" s="47" t="s">
        <v>22</v>
      </c>
      <c r="G5" s="47" t="s">
        <v>19</v>
      </c>
      <c r="H5" s="48"/>
      <c r="I5" s="47" t="s">
        <v>21</v>
      </c>
      <c r="J5" s="47" t="s">
        <v>20</v>
      </c>
      <c r="K5" s="47" t="s">
        <v>19</v>
      </c>
      <c r="L5" s="30"/>
      <c r="M5" s="46"/>
      <c r="N5" s="30"/>
      <c r="O5" s="45"/>
    </row>
    <row r="6" spans="1:15" ht="11.25">
      <c r="A6" s="44"/>
      <c r="B6" s="43" t="s">
        <v>18</v>
      </c>
      <c r="C6" s="41"/>
      <c r="D6" s="30"/>
      <c r="E6" s="42"/>
      <c r="F6" s="42"/>
      <c r="G6" s="42"/>
      <c r="H6" s="30"/>
      <c r="I6" s="42"/>
      <c r="J6" s="42"/>
      <c r="K6" s="42"/>
      <c r="L6" s="30"/>
      <c r="M6" s="42"/>
      <c r="N6" s="30"/>
      <c r="O6" s="41"/>
    </row>
    <row r="7" spans="1:15" ht="15" customHeight="1">
      <c r="A7" s="29" t="s">
        <v>17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</row>
    <row r="8" spans="1:15" ht="11.25">
      <c r="A8" s="28">
        <v>2009</v>
      </c>
      <c r="B8" s="23" t="s">
        <v>2</v>
      </c>
      <c r="C8" s="38">
        <v>312639</v>
      </c>
      <c r="D8" s="26"/>
      <c r="E8" s="38">
        <v>3510</v>
      </c>
      <c r="F8" s="38">
        <v>3084</v>
      </c>
      <c r="G8" s="9">
        <f>E8-F8</f>
        <v>426</v>
      </c>
      <c r="H8" s="26"/>
      <c r="I8" s="38">
        <v>5060</v>
      </c>
      <c r="J8" s="38">
        <v>7095</v>
      </c>
      <c r="K8" s="9">
        <f>I8-J8</f>
        <v>-2035</v>
      </c>
      <c r="L8" s="26"/>
      <c r="M8" s="9">
        <f>G8+K8</f>
        <v>-1609</v>
      </c>
      <c r="N8" s="26"/>
      <c r="O8" s="25">
        <f>SUM(C8+M8)</f>
        <v>311030</v>
      </c>
    </row>
    <row r="9" spans="1:15" ht="11.25">
      <c r="A9" s="24">
        <v>2010</v>
      </c>
      <c r="B9" s="23" t="s">
        <v>14</v>
      </c>
      <c r="C9" s="26">
        <f>O8</f>
        <v>311030</v>
      </c>
      <c r="D9" s="26"/>
      <c r="E9" s="38">
        <v>287</v>
      </c>
      <c r="F9" s="38">
        <v>242</v>
      </c>
      <c r="G9" s="9">
        <f>E9-F9</f>
        <v>45</v>
      </c>
      <c r="H9" s="26"/>
      <c r="I9" s="38">
        <v>582</v>
      </c>
      <c r="J9" s="38">
        <v>405</v>
      </c>
      <c r="K9" s="9">
        <f>I9-J9</f>
        <v>177</v>
      </c>
      <c r="L9" s="26"/>
      <c r="M9" s="9">
        <f>G9+K9</f>
        <v>222</v>
      </c>
      <c r="N9" s="26"/>
      <c r="O9" s="25">
        <f>SUM(C9+M9)</f>
        <v>311252</v>
      </c>
    </row>
    <row r="10" spans="1:15" ht="11.25">
      <c r="A10" s="24"/>
      <c r="B10" s="23" t="s">
        <v>13</v>
      </c>
      <c r="C10" s="26">
        <f>O9</f>
        <v>311252</v>
      </c>
      <c r="D10" s="26"/>
      <c r="E10" s="37">
        <v>228</v>
      </c>
      <c r="F10" s="37">
        <v>254</v>
      </c>
      <c r="G10" s="9">
        <f>E10-F10</f>
        <v>-26</v>
      </c>
      <c r="H10" s="26"/>
      <c r="I10" s="37">
        <v>511</v>
      </c>
      <c r="J10" s="37">
        <v>587</v>
      </c>
      <c r="K10" s="9">
        <f>I10-J10</f>
        <v>-76</v>
      </c>
      <c r="L10" s="26"/>
      <c r="M10" s="9">
        <f>G10+K10</f>
        <v>-102</v>
      </c>
      <c r="N10" s="26"/>
      <c r="O10" s="25">
        <f>SUM(C10+M10)</f>
        <v>311150</v>
      </c>
    </row>
    <row r="11" spans="1:15" ht="11.25">
      <c r="A11" s="24"/>
      <c r="B11" s="23" t="s">
        <v>12</v>
      </c>
      <c r="C11" s="26">
        <f>O10</f>
        <v>311150</v>
      </c>
      <c r="D11" s="26"/>
      <c r="E11" s="37">
        <v>297</v>
      </c>
      <c r="F11" s="37">
        <v>288</v>
      </c>
      <c r="G11" s="9">
        <f>E11-F11</f>
        <v>9</v>
      </c>
      <c r="H11" s="26"/>
      <c r="I11" s="37">
        <v>548</v>
      </c>
      <c r="J11" s="37">
        <v>518</v>
      </c>
      <c r="K11" s="9">
        <f>I11-J11</f>
        <v>30</v>
      </c>
      <c r="L11" s="26"/>
      <c r="M11" s="9">
        <f>G11+K11</f>
        <v>39</v>
      </c>
      <c r="N11" s="26"/>
      <c r="O11" s="25">
        <f>SUM(C11+M11)</f>
        <v>311189</v>
      </c>
    </row>
    <row r="12" spans="1:15" ht="11.25">
      <c r="A12" s="24"/>
      <c r="B12" s="23" t="s">
        <v>11</v>
      </c>
      <c r="C12" s="26">
        <f>O11</f>
        <v>311189</v>
      </c>
      <c r="D12" s="26"/>
      <c r="E12" s="37">
        <v>271</v>
      </c>
      <c r="F12" s="37">
        <v>242</v>
      </c>
      <c r="G12" s="9">
        <f>E12-F12</f>
        <v>29</v>
      </c>
      <c r="H12" s="26"/>
      <c r="I12" s="37">
        <v>453</v>
      </c>
      <c r="J12" s="37">
        <v>481</v>
      </c>
      <c r="K12" s="9">
        <f>I12-J12</f>
        <v>-28</v>
      </c>
      <c r="L12" s="26"/>
      <c r="M12" s="9">
        <f>G12+K12</f>
        <v>1</v>
      </c>
      <c r="N12" s="26"/>
      <c r="O12" s="25">
        <f>SUM(C12+M12)</f>
        <v>311190</v>
      </c>
    </row>
    <row r="13" spans="1:15" ht="11.25">
      <c r="A13" s="24"/>
      <c r="B13" s="23" t="s">
        <v>10</v>
      </c>
      <c r="C13" s="26">
        <f>O12</f>
        <v>311190</v>
      </c>
      <c r="D13" s="26"/>
      <c r="E13" s="37">
        <v>280</v>
      </c>
      <c r="F13" s="37">
        <v>227</v>
      </c>
      <c r="G13" s="9">
        <f>E13-F13</f>
        <v>53</v>
      </c>
      <c r="H13" s="26"/>
      <c r="I13" s="37">
        <v>412</v>
      </c>
      <c r="J13" s="37">
        <v>481</v>
      </c>
      <c r="K13" s="9">
        <f>I13-J13</f>
        <v>-69</v>
      </c>
      <c r="L13" s="26"/>
      <c r="M13" s="9">
        <f>G13+K13</f>
        <v>-16</v>
      </c>
      <c r="N13" s="26"/>
      <c r="O13" s="25">
        <f>SUM(C13+M13)</f>
        <v>311174</v>
      </c>
    </row>
    <row r="14" spans="1:15" ht="11.25">
      <c r="A14" s="24"/>
      <c r="B14" s="23" t="s">
        <v>9</v>
      </c>
      <c r="C14" s="26">
        <f>O13</f>
        <v>311174</v>
      </c>
      <c r="D14" s="26"/>
      <c r="E14" s="37">
        <v>259</v>
      </c>
      <c r="F14" s="37">
        <v>249</v>
      </c>
      <c r="G14" s="9">
        <f>E14-F14</f>
        <v>10</v>
      </c>
      <c r="H14" s="26"/>
      <c r="I14" s="37">
        <v>502</v>
      </c>
      <c r="J14" s="37">
        <v>320</v>
      </c>
      <c r="K14" s="9">
        <f>I14-J14</f>
        <v>182</v>
      </c>
      <c r="L14" s="26"/>
      <c r="M14" s="9">
        <f>G14+K14</f>
        <v>192</v>
      </c>
      <c r="N14" s="26"/>
      <c r="O14" s="25">
        <f>SUM(C14+M14)</f>
        <v>311366</v>
      </c>
    </row>
    <row r="15" spans="1:15" ht="11.25">
      <c r="A15" s="24"/>
      <c r="B15" s="23" t="s">
        <v>8</v>
      </c>
      <c r="C15" s="26">
        <f>O14</f>
        <v>311366</v>
      </c>
      <c r="D15" s="26"/>
      <c r="E15" s="37">
        <v>259</v>
      </c>
      <c r="F15" s="37">
        <v>189</v>
      </c>
      <c r="G15" s="9">
        <f>E15-F15</f>
        <v>70</v>
      </c>
      <c r="H15" s="26"/>
      <c r="I15" s="37">
        <v>408</v>
      </c>
      <c r="J15" s="37">
        <v>422</v>
      </c>
      <c r="K15" s="9">
        <f>I15-J15</f>
        <v>-14</v>
      </c>
      <c r="L15" s="26"/>
      <c r="M15" s="9">
        <f>G15+K15</f>
        <v>56</v>
      </c>
      <c r="N15" s="26"/>
      <c r="O15" s="25">
        <f>SUM(C15+M15)</f>
        <v>311422</v>
      </c>
    </row>
    <row r="16" spans="1:15" ht="11.25">
      <c r="A16" s="24"/>
      <c r="B16" s="23" t="s">
        <v>7</v>
      </c>
      <c r="C16" s="26">
        <f>O15</f>
        <v>311422</v>
      </c>
      <c r="D16" s="26"/>
      <c r="E16" s="37">
        <v>312</v>
      </c>
      <c r="F16" s="37">
        <v>274</v>
      </c>
      <c r="G16" s="9">
        <f>E16-F16</f>
        <v>38</v>
      </c>
      <c r="H16" s="26"/>
      <c r="I16" s="37">
        <v>493</v>
      </c>
      <c r="J16" s="37">
        <v>260</v>
      </c>
      <c r="K16" s="9">
        <f>I16-J16</f>
        <v>233</v>
      </c>
      <c r="L16" s="26"/>
      <c r="M16" s="9">
        <f>G16+K16</f>
        <v>271</v>
      </c>
      <c r="N16" s="26"/>
      <c r="O16" s="25">
        <f>SUM(C16+M16)</f>
        <v>311693</v>
      </c>
    </row>
    <row r="17" spans="1:15" ht="11.25">
      <c r="A17" s="24"/>
      <c r="B17" s="23" t="s">
        <v>6</v>
      </c>
      <c r="C17" s="26">
        <f>O16</f>
        <v>311693</v>
      </c>
      <c r="D17" s="26"/>
      <c r="E17" s="37">
        <v>279</v>
      </c>
      <c r="F17" s="37">
        <v>248</v>
      </c>
      <c r="G17" s="9">
        <f>E17-F17</f>
        <v>31</v>
      </c>
      <c r="H17" s="26"/>
      <c r="I17" s="37">
        <v>521</v>
      </c>
      <c r="J17" s="37">
        <v>991</v>
      </c>
      <c r="K17" s="9">
        <f>I17-J17</f>
        <v>-470</v>
      </c>
      <c r="L17" s="26"/>
      <c r="M17" s="9">
        <f>G17+K17</f>
        <v>-439</v>
      </c>
      <c r="N17" s="26"/>
      <c r="O17" s="25">
        <f>SUM(C17+M17)</f>
        <v>311254</v>
      </c>
    </row>
    <row r="18" spans="1:15" ht="11.25">
      <c r="A18" s="24"/>
      <c r="B18" s="23" t="s">
        <v>5</v>
      </c>
      <c r="C18" s="26">
        <f>O17</f>
        <v>311254</v>
      </c>
      <c r="D18" s="26"/>
      <c r="E18" s="37">
        <v>323</v>
      </c>
      <c r="F18" s="37">
        <v>197</v>
      </c>
      <c r="G18" s="9">
        <f>E18-F18</f>
        <v>126</v>
      </c>
      <c r="H18" s="26"/>
      <c r="I18" s="37">
        <v>575</v>
      </c>
      <c r="J18" s="37">
        <v>674</v>
      </c>
      <c r="K18" s="9">
        <f>I18-J18</f>
        <v>-99</v>
      </c>
      <c r="L18" s="26"/>
      <c r="M18" s="9">
        <f>G18+K18</f>
        <v>27</v>
      </c>
      <c r="N18" s="26"/>
      <c r="O18" s="25">
        <f>SUM(C18+M18)</f>
        <v>311281</v>
      </c>
    </row>
    <row r="19" spans="1:15" ht="11.25">
      <c r="A19" s="24"/>
      <c r="B19" s="23" t="s">
        <v>4</v>
      </c>
      <c r="C19" s="26">
        <f>O18</f>
        <v>311281</v>
      </c>
      <c r="D19" s="35"/>
      <c r="E19" s="36">
        <v>266</v>
      </c>
      <c r="F19" s="36">
        <v>256</v>
      </c>
      <c r="G19" s="9">
        <f>E19-F19</f>
        <v>10</v>
      </c>
      <c r="H19" s="35"/>
      <c r="I19" s="36">
        <v>579</v>
      </c>
      <c r="J19" s="36">
        <v>709</v>
      </c>
      <c r="K19" s="9">
        <f>I19-J19</f>
        <v>-130</v>
      </c>
      <c r="L19" s="35"/>
      <c r="M19" s="9">
        <f>G19+K19</f>
        <v>-120</v>
      </c>
      <c r="N19" s="35"/>
      <c r="O19" s="25">
        <f>SUM(C19+M19)</f>
        <v>311161</v>
      </c>
    </row>
    <row r="20" spans="1:15" ht="11.25">
      <c r="A20" s="22"/>
      <c r="B20" s="21" t="s">
        <v>3</v>
      </c>
      <c r="C20" s="26">
        <f>O19</f>
        <v>311161</v>
      </c>
      <c r="D20" s="35"/>
      <c r="E20" s="36">
        <v>341</v>
      </c>
      <c r="F20" s="36">
        <v>313</v>
      </c>
      <c r="G20" s="9">
        <f>E20-F20</f>
        <v>28</v>
      </c>
      <c r="H20" s="35"/>
      <c r="I20" s="36">
        <v>438</v>
      </c>
      <c r="J20" s="36">
        <v>506</v>
      </c>
      <c r="K20" s="9">
        <f>I20-J20</f>
        <v>-68</v>
      </c>
      <c r="L20" s="35"/>
      <c r="M20" s="9">
        <f>G20+K20</f>
        <v>-40</v>
      </c>
      <c r="N20" s="35"/>
      <c r="O20" s="25">
        <f>SUM(C20+M20)</f>
        <v>311121</v>
      </c>
    </row>
    <row r="21" spans="1:15" ht="11.25">
      <c r="A21" s="17">
        <v>2010</v>
      </c>
      <c r="B21" s="16" t="s">
        <v>2</v>
      </c>
      <c r="C21" s="34">
        <f>C9</f>
        <v>311030</v>
      </c>
      <c r="D21" s="40"/>
      <c r="E21" s="15">
        <f>SUM(E9:E20)</f>
        <v>3402</v>
      </c>
      <c r="F21" s="15">
        <f>SUM(F9:F20)</f>
        <v>2979</v>
      </c>
      <c r="G21" s="14">
        <f>E21-F21</f>
        <v>423</v>
      </c>
      <c r="H21" s="15"/>
      <c r="I21" s="15">
        <f>SUM(I9:I20)</f>
        <v>6022</v>
      </c>
      <c r="J21" s="15">
        <f>SUM(J9:J20)</f>
        <v>6354</v>
      </c>
      <c r="K21" s="14">
        <f>I21-J21</f>
        <v>-332</v>
      </c>
      <c r="L21" s="15"/>
      <c r="M21" s="14">
        <f>G21+K21</f>
        <v>91</v>
      </c>
      <c r="N21" s="40"/>
      <c r="O21" s="34">
        <f>SUM(C21+M21)</f>
        <v>311121</v>
      </c>
    </row>
    <row r="22" spans="1:15" ht="9" customHeight="1">
      <c r="A22" s="11" t="s">
        <v>1</v>
      </c>
      <c r="B22" s="11"/>
      <c r="C22" s="9">
        <f>C21-C8</f>
        <v>-1609</v>
      </c>
      <c r="D22" s="9"/>
      <c r="E22" s="9">
        <f>E21-E8</f>
        <v>-108</v>
      </c>
      <c r="F22" s="9">
        <f>F21-F8</f>
        <v>-105</v>
      </c>
      <c r="G22" s="9"/>
      <c r="H22" s="9"/>
      <c r="I22" s="9">
        <f>I21-I8</f>
        <v>962</v>
      </c>
      <c r="J22" s="9">
        <f>J21-J8</f>
        <v>-741</v>
      </c>
      <c r="K22" s="9"/>
      <c r="L22" s="7"/>
      <c r="M22" s="7"/>
      <c r="N22" s="7"/>
      <c r="O22" s="9">
        <f>O21-O8</f>
        <v>91</v>
      </c>
    </row>
    <row r="23" spans="1:15" ht="9" customHeight="1">
      <c r="A23" s="32" t="s">
        <v>0</v>
      </c>
      <c r="B23" s="32"/>
      <c r="C23" s="6">
        <f>C22/C8</f>
        <v>-0.005146510831981935</v>
      </c>
      <c r="D23" s="6"/>
      <c r="E23" s="6">
        <f>E22/E8</f>
        <v>-0.03076923076923077</v>
      </c>
      <c r="F23" s="6">
        <f>F22/F8</f>
        <v>-0.03404669260700389</v>
      </c>
      <c r="G23" s="6"/>
      <c r="H23" s="6"/>
      <c r="I23" s="6">
        <f>I22/I8</f>
        <v>0.19011857707509883</v>
      </c>
      <c r="J23" s="6">
        <f>J22/J8</f>
        <v>-0.10443974630021141</v>
      </c>
      <c r="K23" s="6"/>
      <c r="L23" s="39"/>
      <c r="M23" s="39"/>
      <c r="N23" s="39"/>
      <c r="O23" s="6">
        <f>O22/O8</f>
        <v>0.00029257627881554835</v>
      </c>
    </row>
    <row r="24" spans="1:15" ht="15" customHeight="1">
      <c r="A24" s="29" t="s">
        <v>16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</row>
    <row r="25" spans="1:15" ht="11.25">
      <c r="A25" s="28">
        <v>2009</v>
      </c>
      <c r="B25" s="23" t="s">
        <v>2</v>
      </c>
      <c r="C25" s="38">
        <v>346794</v>
      </c>
      <c r="D25" s="37"/>
      <c r="E25" s="38">
        <v>3391</v>
      </c>
      <c r="F25" s="38">
        <v>3358</v>
      </c>
      <c r="G25" s="9">
        <f>E25-F25</f>
        <v>33</v>
      </c>
      <c r="H25" s="26"/>
      <c r="I25" s="38">
        <v>4892</v>
      </c>
      <c r="J25" s="38">
        <v>6668</v>
      </c>
      <c r="K25" s="9">
        <f>I25-J25</f>
        <v>-1776</v>
      </c>
      <c r="L25" s="26"/>
      <c r="M25" s="9">
        <f>G25+K25</f>
        <v>-1743</v>
      </c>
      <c r="N25" s="26"/>
      <c r="O25" s="25">
        <f>C25+M25</f>
        <v>345051</v>
      </c>
    </row>
    <row r="26" spans="1:15" ht="11.25">
      <c r="A26" s="24">
        <v>2010</v>
      </c>
      <c r="B26" s="23" t="s">
        <v>14</v>
      </c>
      <c r="C26" s="26">
        <f>O25</f>
        <v>345051</v>
      </c>
      <c r="D26" s="37"/>
      <c r="E26" s="37">
        <v>281</v>
      </c>
      <c r="F26" s="37">
        <v>272</v>
      </c>
      <c r="G26" s="9">
        <f>E26-F26</f>
        <v>9</v>
      </c>
      <c r="H26" s="26"/>
      <c r="I26" s="37">
        <v>593</v>
      </c>
      <c r="J26" s="37">
        <v>380</v>
      </c>
      <c r="K26" s="9">
        <f>I26-J26</f>
        <v>213</v>
      </c>
      <c r="L26" s="26"/>
      <c r="M26" s="9">
        <f>G26+K26</f>
        <v>222</v>
      </c>
      <c r="N26" s="26"/>
      <c r="O26" s="25">
        <f>C26+M26</f>
        <v>345273</v>
      </c>
    </row>
    <row r="27" spans="1:15" ht="11.25">
      <c r="A27" s="24"/>
      <c r="B27" s="23" t="s">
        <v>13</v>
      </c>
      <c r="C27" s="26">
        <f>O26</f>
        <v>345273</v>
      </c>
      <c r="D27" s="37"/>
      <c r="E27" s="37">
        <v>235</v>
      </c>
      <c r="F27" s="37">
        <v>343</v>
      </c>
      <c r="G27" s="9">
        <f>E27-F27</f>
        <v>-108</v>
      </c>
      <c r="H27" s="26"/>
      <c r="I27" s="37">
        <v>465</v>
      </c>
      <c r="J27" s="37">
        <v>524</v>
      </c>
      <c r="K27" s="9">
        <f>I27-J27</f>
        <v>-59</v>
      </c>
      <c r="L27" s="26"/>
      <c r="M27" s="9">
        <f>G27+K27</f>
        <v>-167</v>
      </c>
      <c r="N27" s="26"/>
      <c r="O27" s="25">
        <f>C27+M27</f>
        <v>345106</v>
      </c>
    </row>
    <row r="28" spans="1:15" ht="11.25">
      <c r="A28" s="24"/>
      <c r="B28" s="23" t="s">
        <v>12</v>
      </c>
      <c r="C28" s="26">
        <f>O27</f>
        <v>345106</v>
      </c>
      <c r="D28" s="37"/>
      <c r="E28" s="37">
        <v>245</v>
      </c>
      <c r="F28" s="37">
        <v>276</v>
      </c>
      <c r="G28" s="9">
        <f>E28-F28</f>
        <v>-31</v>
      </c>
      <c r="H28" s="26"/>
      <c r="I28" s="37">
        <v>570</v>
      </c>
      <c r="J28" s="37">
        <v>473</v>
      </c>
      <c r="K28" s="9">
        <f>I28-J28</f>
        <v>97</v>
      </c>
      <c r="L28" s="26"/>
      <c r="M28" s="9">
        <f>G28+K28</f>
        <v>66</v>
      </c>
      <c r="N28" s="26"/>
      <c r="O28" s="25">
        <f>C28+M28</f>
        <v>345172</v>
      </c>
    </row>
    <row r="29" spans="1:15" ht="11.25">
      <c r="A29" s="24"/>
      <c r="B29" s="23" t="s">
        <v>11</v>
      </c>
      <c r="C29" s="26">
        <f>O28</f>
        <v>345172</v>
      </c>
      <c r="D29" s="37"/>
      <c r="E29" s="37">
        <v>274</v>
      </c>
      <c r="F29" s="37">
        <v>246</v>
      </c>
      <c r="G29" s="9">
        <f>E29-F29</f>
        <v>28</v>
      </c>
      <c r="H29" s="26"/>
      <c r="I29" s="37">
        <v>440</v>
      </c>
      <c r="J29" s="37">
        <v>472</v>
      </c>
      <c r="K29" s="9">
        <f>I29-J29</f>
        <v>-32</v>
      </c>
      <c r="L29" s="26"/>
      <c r="M29" s="9">
        <f>G29+K29</f>
        <v>-4</v>
      </c>
      <c r="N29" s="26"/>
      <c r="O29" s="25">
        <f>C29+M29</f>
        <v>345168</v>
      </c>
    </row>
    <row r="30" spans="1:15" ht="11.25">
      <c r="A30" s="24"/>
      <c r="B30" s="23" t="s">
        <v>10</v>
      </c>
      <c r="C30" s="26">
        <f>O29</f>
        <v>345168</v>
      </c>
      <c r="D30" s="37"/>
      <c r="E30" s="37">
        <v>259</v>
      </c>
      <c r="F30" s="37">
        <v>261</v>
      </c>
      <c r="G30" s="9">
        <f>E30-F30</f>
        <v>-2</v>
      </c>
      <c r="H30" s="26"/>
      <c r="I30" s="37">
        <v>345</v>
      </c>
      <c r="J30" s="37">
        <v>397</v>
      </c>
      <c r="K30" s="9">
        <f>I30-J30</f>
        <v>-52</v>
      </c>
      <c r="L30" s="26"/>
      <c r="M30" s="9">
        <f>G30+K30</f>
        <v>-54</v>
      </c>
      <c r="N30" s="26"/>
      <c r="O30" s="25">
        <f>C30+M30</f>
        <v>345114</v>
      </c>
    </row>
    <row r="31" spans="1:15" ht="11.25">
      <c r="A31" s="24"/>
      <c r="B31" s="23" t="s">
        <v>9</v>
      </c>
      <c r="C31" s="26">
        <f>O30</f>
        <v>345114</v>
      </c>
      <c r="D31" s="37"/>
      <c r="E31" s="37">
        <v>241</v>
      </c>
      <c r="F31" s="37">
        <v>267</v>
      </c>
      <c r="G31" s="9">
        <f>E31-F31</f>
        <v>-26</v>
      </c>
      <c r="H31" s="26"/>
      <c r="I31" s="37">
        <v>429</v>
      </c>
      <c r="J31" s="37">
        <v>276</v>
      </c>
      <c r="K31" s="9">
        <f>I31-J31</f>
        <v>153</v>
      </c>
      <c r="L31" s="26"/>
      <c r="M31" s="9">
        <f>G31+K31</f>
        <v>127</v>
      </c>
      <c r="N31" s="26"/>
      <c r="O31" s="25">
        <f>C31+M31</f>
        <v>345241</v>
      </c>
    </row>
    <row r="32" spans="1:15" ht="11.25">
      <c r="A32" s="24"/>
      <c r="B32" s="23" t="s">
        <v>8</v>
      </c>
      <c r="C32" s="26">
        <f>O31</f>
        <v>345241</v>
      </c>
      <c r="D32" s="37"/>
      <c r="E32" s="37">
        <v>271</v>
      </c>
      <c r="F32" s="37">
        <v>228</v>
      </c>
      <c r="G32" s="9">
        <f>E32-F32</f>
        <v>43</v>
      </c>
      <c r="H32" s="26"/>
      <c r="I32" s="37">
        <v>363</v>
      </c>
      <c r="J32" s="37">
        <v>402</v>
      </c>
      <c r="K32" s="9">
        <f>I32-J32</f>
        <v>-39</v>
      </c>
      <c r="L32" s="26"/>
      <c r="M32" s="9">
        <f>G32+K32</f>
        <v>4</v>
      </c>
      <c r="N32" s="26"/>
      <c r="O32" s="25">
        <f>C32+M32</f>
        <v>345245</v>
      </c>
    </row>
    <row r="33" spans="1:15" ht="11.25">
      <c r="A33" s="24"/>
      <c r="B33" s="23" t="s">
        <v>7</v>
      </c>
      <c r="C33" s="26">
        <f>O32</f>
        <v>345245</v>
      </c>
      <c r="D33" s="37"/>
      <c r="E33" s="37">
        <v>319</v>
      </c>
      <c r="F33" s="37">
        <v>265</v>
      </c>
      <c r="G33" s="9">
        <f>E33-F33</f>
        <v>54</v>
      </c>
      <c r="H33" s="26"/>
      <c r="I33" s="37">
        <v>438</v>
      </c>
      <c r="J33" s="37">
        <v>269</v>
      </c>
      <c r="K33" s="9">
        <f>I33-J33</f>
        <v>169</v>
      </c>
      <c r="L33" s="26"/>
      <c r="M33" s="9">
        <f>G33+K33</f>
        <v>223</v>
      </c>
      <c r="N33" s="26"/>
      <c r="O33" s="25">
        <f>C33+M33</f>
        <v>345468</v>
      </c>
    </row>
    <row r="34" spans="1:15" ht="11.25">
      <c r="A34" s="24"/>
      <c r="B34" s="23" t="s">
        <v>6</v>
      </c>
      <c r="C34" s="26">
        <f>O33</f>
        <v>345468</v>
      </c>
      <c r="D34" s="37"/>
      <c r="E34" s="37">
        <v>303</v>
      </c>
      <c r="F34" s="37">
        <v>246</v>
      </c>
      <c r="G34" s="9">
        <f>E34-F34</f>
        <v>57</v>
      </c>
      <c r="H34" s="26"/>
      <c r="I34" s="37">
        <v>472</v>
      </c>
      <c r="J34" s="37">
        <v>985</v>
      </c>
      <c r="K34" s="9">
        <f>I34-J34</f>
        <v>-513</v>
      </c>
      <c r="L34" s="26"/>
      <c r="M34" s="9">
        <f>G34+K34</f>
        <v>-456</v>
      </c>
      <c r="N34" s="26"/>
      <c r="O34" s="25">
        <f>C34+M34</f>
        <v>345012</v>
      </c>
    </row>
    <row r="35" spans="1:15" ht="11.25">
      <c r="A35" s="24"/>
      <c r="B35" s="23" t="s">
        <v>5</v>
      </c>
      <c r="C35" s="26">
        <f>O34</f>
        <v>345012</v>
      </c>
      <c r="D35" s="37"/>
      <c r="E35" s="37">
        <v>313</v>
      </c>
      <c r="F35" s="37">
        <v>209</v>
      </c>
      <c r="G35" s="9">
        <f>E35-F35</f>
        <v>104</v>
      </c>
      <c r="H35" s="26"/>
      <c r="I35" s="37">
        <v>507</v>
      </c>
      <c r="J35" s="37">
        <v>637</v>
      </c>
      <c r="K35" s="9">
        <f>I35-J35</f>
        <v>-130</v>
      </c>
      <c r="L35" s="26"/>
      <c r="M35" s="9">
        <f>G35+K35</f>
        <v>-26</v>
      </c>
      <c r="N35" s="26"/>
      <c r="O35" s="25">
        <f>C35+M35</f>
        <v>344986</v>
      </c>
    </row>
    <row r="36" spans="1:15" ht="11.25">
      <c r="A36" s="24"/>
      <c r="B36" s="23" t="s">
        <v>4</v>
      </c>
      <c r="C36" s="26">
        <f>O35</f>
        <v>344986</v>
      </c>
      <c r="D36" s="37"/>
      <c r="E36" s="37">
        <v>244</v>
      </c>
      <c r="F36" s="37">
        <v>281</v>
      </c>
      <c r="G36" s="9">
        <f>E36-F36</f>
        <v>-37</v>
      </c>
      <c r="H36" s="26"/>
      <c r="I36" s="37">
        <v>532</v>
      </c>
      <c r="J36" s="37">
        <v>633</v>
      </c>
      <c r="K36" s="9">
        <f>I36-J36</f>
        <v>-101</v>
      </c>
      <c r="L36" s="26"/>
      <c r="M36" s="9">
        <f>G36+K36</f>
        <v>-138</v>
      </c>
      <c r="N36" s="26"/>
      <c r="O36" s="25">
        <f>C36+M36</f>
        <v>344848</v>
      </c>
    </row>
    <row r="37" spans="1:15" ht="11.25">
      <c r="A37" s="22"/>
      <c r="B37" s="21" t="s">
        <v>3</v>
      </c>
      <c r="C37" s="26">
        <f>O36</f>
        <v>344848</v>
      </c>
      <c r="D37" s="36"/>
      <c r="E37" s="36">
        <v>315</v>
      </c>
      <c r="F37" s="36">
        <v>315</v>
      </c>
      <c r="G37" s="9">
        <f>E37-F37</f>
        <v>0</v>
      </c>
      <c r="H37" s="35"/>
      <c r="I37" s="36">
        <v>428</v>
      </c>
      <c r="J37" s="36">
        <v>522</v>
      </c>
      <c r="K37" s="9">
        <f>I37-J37</f>
        <v>-94</v>
      </c>
      <c r="L37" s="35"/>
      <c r="M37" s="9">
        <f>G37+K37</f>
        <v>-94</v>
      </c>
      <c r="N37" s="35"/>
      <c r="O37" s="25">
        <f>C37+M37</f>
        <v>344754</v>
      </c>
    </row>
    <row r="38" spans="1:15" ht="11.25">
      <c r="A38" s="17">
        <v>2010</v>
      </c>
      <c r="B38" s="16" t="s">
        <v>2</v>
      </c>
      <c r="C38" s="34">
        <f>C26</f>
        <v>345051</v>
      </c>
      <c r="D38" s="36"/>
      <c r="E38" s="15">
        <f>SUM(E26:E37)</f>
        <v>3300</v>
      </c>
      <c r="F38" s="15">
        <f>SUM(F26:F37)</f>
        <v>3209</v>
      </c>
      <c r="G38" s="14">
        <f>SUM(G26:G37)</f>
        <v>91</v>
      </c>
      <c r="H38" s="35"/>
      <c r="I38" s="15">
        <f>SUM(I26:I37)</f>
        <v>5582</v>
      </c>
      <c r="J38" s="15">
        <f>SUM(J26:J37)</f>
        <v>5970</v>
      </c>
      <c r="K38" s="14">
        <f>SUM(K26:K37)</f>
        <v>-388</v>
      </c>
      <c r="L38" s="35"/>
      <c r="M38" s="14">
        <f>SUM(M26:M37)</f>
        <v>-297</v>
      </c>
      <c r="N38" s="35"/>
      <c r="O38" s="34">
        <f>C38+M38</f>
        <v>344754</v>
      </c>
    </row>
    <row r="39" spans="1:15" ht="9" customHeight="1">
      <c r="A39" s="11" t="s">
        <v>1</v>
      </c>
      <c r="B39" s="11"/>
      <c r="C39" s="10">
        <f>C38-C25</f>
        <v>-1743</v>
      </c>
      <c r="D39" s="33"/>
      <c r="E39" s="9">
        <f>E38-E25</f>
        <v>-91</v>
      </c>
      <c r="F39" s="9">
        <f>F38-F25</f>
        <v>-149</v>
      </c>
      <c r="G39" s="10"/>
      <c r="H39" s="10"/>
      <c r="I39" s="9">
        <f>I38-I25</f>
        <v>690</v>
      </c>
      <c r="J39" s="9">
        <f>J38-J25</f>
        <v>-698</v>
      </c>
      <c r="K39" s="10"/>
      <c r="L39" s="10"/>
      <c r="M39" s="10"/>
      <c r="N39" s="10"/>
      <c r="O39" s="9">
        <f>O38-O25</f>
        <v>-297</v>
      </c>
    </row>
    <row r="40" spans="1:15" ht="9" customHeight="1">
      <c r="A40" s="32" t="s">
        <v>0</v>
      </c>
      <c r="B40" s="32"/>
      <c r="C40" s="7">
        <f>C39/C25</f>
        <v>-0.005026038512777038</v>
      </c>
      <c r="D40" s="31"/>
      <c r="E40" s="6">
        <f>E39/E25</f>
        <v>-0.02683574166912415</v>
      </c>
      <c r="F40" s="6">
        <f>F39/F25</f>
        <v>-0.04437164979154259</v>
      </c>
      <c r="G40" s="7"/>
      <c r="H40" s="7"/>
      <c r="I40" s="6">
        <f>I39/I25</f>
        <v>0.1410466067048242</v>
      </c>
      <c r="J40" s="6">
        <f>J39/J25</f>
        <v>-0.10467906418716257</v>
      </c>
      <c r="K40" s="7"/>
      <c r="L40" s="7"/>
      <c r="M40" s="7"/>
      <c r="N40" s="7"/>
      <c r="O40" s="6">
        <f>O39/O25</f>
        <v>-0.0008607423250476016</v>
      </c>
    </row>
    <row r="41" spans="1:15" ht="11.25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</row>
    <row r="42" spans="1:15" ht="15" customHeight="1">
      <c r="A42" s="29" t="s">
        <v>15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</row>
    <row r="43" spans="1:15" ht="11.25">
      <c r="A43" s="28">
        <v>2009</v>
      </c>
      <c r="B43" s="23" t="s">
        <v>2</v>
      </c>
      <c r="C43" s="27">
        <f>C8+C25</f>
        <v>659433</v>
      </c>
      <c r="D43" s="26"/>
      <c r="E43" s="27">
        <f>E8+E25</f>
        <v>6901</v>
      </c>
      <c r="F43" s="27">
        <f>F8+F25</f>
        <v>6442</v>
      </c>
      <c r="G43" s="9">
        <f>G8+G25</f>
        <v>459</v>
      </c>
      <c r="H43" s="26"/>
      <c r="I43" s="27">
        <f>I8+I25</f>
        <v>9952</v>
      </c>
      <c r="J43" s="27">
        <f>J8+J25</f>
        <v>13763</v>
      </c>
      <c r="K43" s="9">
        <f>I43-J43</f>
        <v>-3811</v>
      </c>
      <c r="L43" s="26"/>
      <c r="M43" s="9">
        <f>G43+K43</f>
        <v>-3352</v>
      </c>
      <c r="N43" s="26"/>
      <c r="O43" s="25">
        <f>C43+M43</f>
        <v>656081</v>
      </c>
    </row>
    <row r="44" spans="1:15" ht="11.25">
      <c r="A44" s="24">
        <v>2010</v>
      </c>
      <c r="B44" s="23" t="s">
        <v>14</v>
      </c>
      <c r="C44" s="27">
        <f>C9+C26</f>
        <v>656081</v>
      </c>
      <c r="D44" s="26"/>
      <c r="E44" s="26">
        <f>E9+E26</f>
        <v>568</v>
      </c>
      <c r="F44" s="26">
        <f>F9+F26</f>
        <v>514</v>
      </c>
      <c r="G44" s="9">
        <f>G9+G26</f>
        <v>54</v>
      </c>
      <c r="H44" s="26"/>
      <c r="I44" s="26">
        <f>I9+I26</f>
        <v>1175</v>
      </c>
      <c r="J44" s="26">
        <f>J9+J26</f>
        <v>785</v>
      </c>
      <c r="K44" s="9">
        <f>I44-J44</f>
        <v>390</v>
      </c>
      <c r="L44" s="26"/>
      <c r="M44" s="9">
        <f>G44+K44</f>
        <v>444</v>
      </c>
      <c r="N44" s="26"/>
      <c r="O44" s="25">
        <f>C44+M44</f>
        <v>656525</v>
      </c>
    </row>
    <row r="45" spans="1:15" ht="11.25">
      <c r="A45" s="24"/>
      <c r="B45" s="23" t="s">
        <v>13</v>
      </c>
      <c r="C45" s="27">
        <f>C10+C27</f>
        <v>656525</v>
      </c>
      <c r="D45" s="26"/>
      <c r="E45" s="26">
        <f>E10+E27</f>
        <v>463</v>
      </c>
      <c r="F45" s="26">
        <f>F10+F27</f>
        <v>597</v>
      </c>
      <c r="G45" s="9">
        <f>G10+G27</f>
        <v>-134</v>
      </c>
      <c r="H45" s="26"/>
      <c r="I45" s="26">
        <f>I10+I27</f>
        <v>976</v>
      </c>
      <c r="J45" s="26">
        <f>J10+J27</f>
        <v>1111</v>
      </c>
      <c r="K45" s="9">
        <f>I45-J45</f>
        <v>-135</v>
      </c>
      <c r="L45" s="26"/>
      <c r="M45" s="9">
        <f>G45+K45</f>
        <v>-269</v>
      </c>
      <c r="N45" s="26"/>
      <c r="O45" s="25">
        <f>C45+M45</f>
        <v>656256</v>
      </c>
    </row>
    <row r="46" spans="1:15" ht="11.25">
      <c r="A46" s="24"/>
      <c r="B46" s="23" t="s">
        <v>12</v>
      </c>
      <c r="C46" s="27">
        <f>C11+C28</f>
        <v>656256</v>
      </c>
      <c r="D46" s="26"/>
      <c r="E46" s="26">
        <f>E11+E28</f>
        <v>542</v>
      </c>
      <c r="F46" s="26">
        <f>F11+F28</f>
        <v>564</v>
      </c>
      <c r="G46" s="9">
        <f>G11+G28</f>
        <v>-22</v>
      </c>
      <c r="H46" s="26"/>
      <c r="I46" s="26">
        <f>I11+I28</f>
        <v>1118</v>
      </c>
      <c r="J46" s="26">
        <f>J11+J28</f>
        <v>991</v>
      </c>
      <c r="K46" s="9">
        <f>I46-J46</f>
        <v>127</v>
      </c>
      <c r="L46" s="26"/>
      <c r="M46" s="9">
        <f>G46+K46</f>
        <v>105</v>
      </c>
      <c r="N46" s="26"/>
      <c r="O46" s="25">
        <f>C46+M46</f>
        <v>656361</v>
      </c>
    </row>
    <row r="47" spans="1:15" ht="11.25">
      <c r="A47" s="24"/>
      <c r="B47" s="23" t="s">
        <v>11</v>
      </c>
      <c r="C47" s="27">
        <f>C12+C29</f>
        <v>656361</v>
      </c>
      <c r="D47" s="26"/>
      <c r="E47" s="26">
        <f>E12+E29</f>
        <v>545</v>
      </c>
      <c r="F47" s="26">
        <f>F12+F29</f>
        <v>488</v>
      </c>
      <c r="G47" s="9">
        <f>G12+G29</f>
        <v>57</v>
      </c>
      <c r="H47" s="26"/>
      <c r="I47" s="26">
        <f>I12+I29</f>
        <v>893</v>
      </c>
      <c r="J47" s="26">
        <f>J12+J29</f>
        <v>953</v>
      </c>
      <c r="K47" s="9">
        <f>I47-J47</f>
        <v>-60</v>
      </c>
      <c r="L47" s="26"/>
      <c r="M47" s="9">
        <f>G47+K47</f>
        <v>-3</v>
      </c>
      <c r="N47" s="26"/>
      <c r="O47" s="25">
        <f>C47+M47</f>
        <v>656358</v>
      </c>
    </row>
    <row r="48" spans="1:15" ht="11.25">
      <c r="A48" s="24"/>
      <c r="B48" s="23" t="s">
        <v>10</v>
      </c>
      <c r="C48" s="27">
        <f>C13+C30</f>
        <v>656358</v>
      </c>
      <c r="D48" s="26"/>
      <c r="E48" s="26">
        <f>E13+E30</f>
        <v>539</v>
      </c>
      <c r="F48" s="26">
        <f>F13+F30</f>
        <v>488</v>
      </c>
      <c r="G48" s="9">
        <f>G13+G30</f>
        <v>51</v>
      </c>
      <c r="H48" s="26"/>
      <c r="I48" s="26">
        <f>I13+I30</f>
        <v>757</v>
      </c>
      <c r="J48" s="26">
        <f>J13+J30</f>
        <v>878</v>
      </c>
      <c r="K48" s="9">
        <f>I48-J48</f>
        <v>-121</v>
      </c>
      <c r="L48" s="26"/>
      <c r="M48" s="9">
        <f>G48+K48</f>
        <v>-70</v>
      </c>
      <c r="N48" s="26"/>
      <c r="O48" s="25">
        <f>C48+M48</f>
        <v>656288</v>
      </c>
    </row>
    <row r="49" spans="1:15" ht="11.25">
      <c r="A49" s="24"/>
      <c r="B49" s="23" t="s">
        <v>9</v>
      </c>
      <c r="C49" s="27">
        <f>C14+C31</f>
        <v>656288</v>
      </c>
      <c r="D49" s="26"/>
      <c r="E49" s="26">
        <f>E14+E31</f>
        <v>500</v>
      </c>
      <c r="F49" s="26">
        <f>F14+F31</f>
        <v>516</v>
      </c>
      <c r="G49" s="9">
        <f>G14+G31</f>
        <v>-16</v>
      </c>
      <c r="H49" s="26"/>
      <c r="I49" s="26">
        <f>I14+I31</f>
        <v>931</v>
      </c>
      <c r="J49" s="26">
        <f>J14+J31</f>
        <v>596</v>
      </c>
      <c r="K49" s="9">
        <f>I49-J49</f>
        <v>335</v>
      </c>
      <c r="L49" s="26"/>
      <c r="M49" s="9">
        <f>G49+K49</f>
        <v>319</v>
      </c>
      <c r="N49" s="26"/>
      <c r="O49" s="25">
        <f>C49+M49</f>
        <v>656607</v>
      </c>
    </row>
    <row r="50" spans="1:15" ht="11.25">
      <c r="A50" s="24"/>
      <c r="B50" s="23" t="s">
        <v>8</v>
      </c>
      <c r="C50" s="27">
        <f>C15+C32</f>
        <v>656607</v>
      </c>
      <c r="D50" s="26"/>
      <c r="E50" s="26">
        <f>E15+E32</f>
        <v>530</v>
      </c>
      <c r="F50" s="26">
        <f>F15+F32</f>
        <v>417</v>
      </c>
      <c r="G50" s="9">
        <f>G15+G32</f>
        <v>113</v>
      </c>
      <c r="H50" s="26"/>
      <c r="I50" s="26">
        <f>I15+I32</f>
        <v>771</v>
      </c>
      <c r="J50" s="26">
        <f>J15+J32</f>
        <v>824</v>
      </c>
      <c r="K50" s="9">
        <f>I50-J50</f>
        <v>-53</v>
      </c>
      <c r="L50" s="26"/>
      <c r="M50" s="9">
        <f>G50+K50</f>
        <v>60</v>
      </c>
      <c r="N50" s="26"/>
      <c r="O50" s="25">
        <f>C50+M50</f>
        <v>656667</v>
      </c>
    </row>
    <row r="51" spans="1:15" ht="11.25">
      <c r="A51" s="24"/>
      <c r="B51" s="23" t="s">
        <v>7</v>
      </c>
      <c r="C51" s="27">
        <f>C16+C33</f>
        <v>656667</v>
      </c>
      <c r="D51" s="26"/>
      <c r="E51" s="26">
        <f>E16+E33</f>
        <v>631</v>
      </c>
      <c r="F51" s="26">
        <f>F16+F33</f>
        <v>539</v>
      </c>
      <c r="G51" s="9">
        <f>G16+G33</f>
        <v>92</v>
      </c>
      <c r="H51" s="26"/>
      <c r="I51" s="26">
        <f>I16+I33</f>
        <v>931</v>
      </c>
      <c r="J51" s="26">
        <f>J16+J33</f>
        <v>529</v>
      </c>
      <c r="K51" s="9">
        <f>I51-J51</f>
        <v>402</v>
      </c>
      <c r="L51" s="26"/>
      <c r="M51" s="9">
        <f>G51+K51</f>
        <v>494</v>
      </c>
      <c r="N51" s="26"/>
      <c r="O51" s="25">
        <f>C51+M51</f>
        <v>657161</v>
      </c>
    </row>
    <row r="52" spans="1:15" ht="11.25">
      <c r="A52" s="24"/>
      <c r="B52" s="23" t="s">
        <v>6</v>
      </c>
      <c r="C52" s="27">
        <f>C17+C34</f>
        <v>657161</v>
      </c>
      <c r="D52" s="26"/>
      <c r="E52" s="26">
        <f>E17+E34</f>
        <v>582</v>
      </c>
      <c r="F52" s="26">
        <f>F17+F34</f>
        <v>494</v>
      </c>
      <c r="G52" s="9">
        <f>G17+G34</f>
        <v>88</v>
      </c>
      <c r="H52" s="26"/>
      <c r="I52" s="26">
        <f>I17+I34</f>
        <v>993</v>
      </c>
      <c r="J52" s="26">
        <f>J17+J34</f>
        <v>1976</v>
      </c>
      <c r="K52" s="9">
        <f>I52-J52</f>
        <v>-983</v>
      </c>
      <c r="L52" s="26"/>
      <c r="M52" s="9">
        <f>G52+K52</f>
        <v>-895</v>
      </c>
      <c r="N52" s="26"/>
      <c r="O52" s="25">
        <f>C52+M52</f>
        <v>656266</v>
      </c>
    </row>
    <row r="53" spans="1:15" ht="11.25">
      <c r="A53" s="24"/>
      <c r="B53" s="23" t="s">
        <v>5</v>
      </c>
      <c r="C53" s="27">
        <f>C18+C35</f>
        <v>656266</v>
      </c>
      <c r="D53" s="26"/>
      <c r="E53" s="26">
        <f>E18+E35</f>
        <v>636</v>
      </c>
      <c r="F53" s="26">
        <f>F18+F35</f>
        <v>406</v>
      </c>
      <c r="G53" s="9">
        <f>G18+G35</f>
        <v>230</v>
      </c>
      <c r="H53" s="26"/>
      <c r="I53" s="26">
        <f>I18+I35</f>
        <v>1082</v>
      </c>
      <c r="J53" s="26">
        <f>J18+J35</f>
        <v>1311</v>
      </c>
      <c r="K53" s="9">
        <f>I53-J53</f>
        <v>-229</v>
      </c>
      <c r="L53" s="26"/>
      <c r="M53" s="9">
        <f>G53+K53</f>
        <v>1</v>
      </c>
      <c r="N53" s="26"/>
      <c r="O53" s="25">
        <f>C53+M53</f>
        <v>656267</v>
      </c>
    </row>
    <row r="54" spans="1:15" ht="11.25">
      <c r="A54" s="24"/>
      <c r="B54" s="23" t="s">
        <v>4</v>
      </c>
      <c r="C54" s="20">
        <f>C19+C36</f>
        <v>656267</v>
      </c>
      <c r="D54" s="20"/>
      <c r="E54" s="20">
        <f>E19+E36</f>
        <v>510</v>
      </c>
      <c r="F54" s="20">
        <f>F19+F36</f>
        <v>537</v>
      </c>
      <c r="G54" s="9">
        <f>G19+G36</f>
        <v>-27</v>
      </c>
      <c r="H54" s="20"/>
      <c r="I54" s="20">
        <f>I19+I36</f>
        <v>1111</v>
      </c>
      <c r="J54" s="20">
        <f>J19+J36</f>
        <v>1342</v>
      </c>
      <c r="K54" s="9">
        <f>I54-J54</f>
        <v>-231</v>
      </c>
      <c r="L54" s="20"/>
      <c r="M54" s="9">
        <f>G54+K54</f>
        <v>-258</v>
      </c>
      <c r="N54" s="20"/>
      <c r="O54" s="20">
        <f>C54+M54</f>
        <v>656009</v>
      </c>
    </row>
    <row r="55" spans="1:15" ht="11.25">
      <c r="A55" s="22"/>
      <c r="B55" s="21" t="s">
        <v>3</v>
      </c>
      <c r="C55" s="19">
        <f>C20+C37</f>
        <v>656009</v>
      </c>
      <c r="D55" s="19"/>
      <c r="E55" s="20">
        <f>E20+E37</f>
        <v>656</v>
      </c>
      <c r="F55" s="20">
        <f>F20+F37</f>
        <v>628</v>
      </c>
      <c r="G55" s="9">
        <f>G20+G37</f>
        <v>28</v>
      </c>
      <c r="H55" s="20"/>
      <c r="I55" s="20">
        <f>I20+I37</f>
        <v>866</v>
      </c>
      <c r="J55" s="20">
        <f>J20+J37</f>
        <v>1028</v>
      </c>
      <c r="K55" s="9">
        <f>I55-J55</f>
        <v>-162</v>
      </c>
      <c r="L55" s="20"/>
      <c r="M55" s="9">
        <f>G55+K55</f>
        <v>-134</v>
      </c>
      <c r="N55" s="19"/>
      <c r="O55" s="18">
        <f>C55+M55</f>
        <v>655875</v>
      </c>
    </row>
    <row r="56" spans="1:15" ht="11.25">
      <c r="A56" s="17">
        <v>2010</v>
      </c>
      <c r="B56" s="16" t="s">
        <v>2</v>
      </c>
      <c r="C56" s="15">
        <f>C21+C38</f>
        <v>656081</v>
      </c>
      <c r="D56" s="13"/>
      <c r="E56" s="13">
        <f>SUM(E44:E55)</f>
        <v>6702</v>
      </c>
      <c r="F56" s="13">
        <f>SUM(F44:F55)</f>
        <v>6188</v>
      </c>
      <c r="G56" s="14">
        <f>SUM(G44:G55)</f>
        <v>514</v>
      </c>
      <c r="H56" s="13"/>
      <c r="I56" s="13">
        <f>SUM(I44:I55)</f>
        <v>11604</v>
      </c>
      <c r="J56" s="13">
        <f>SUM(J44:J55)</f>
        <v>12324</v>
      </c>
      <c r="K56" s="14">
        <f>SUM(K44:K55)</f>
        <v>-720</v>
      </c>
      <c r="L56" s="13"/>
      <c r="M56" s="13">
        <f>SUM(M44:M55)</f>
        <v>-206</v>
      </c>
      <c r="N56" s="13"/>
      <c r="O56" s="12">
        <f>C56+M56</f>
        <v>655875</v>
      </c>
    </row>
    <row r="57" spans="1:15" ht="9" customHeight="1">
      <c r="A57" s="11" t="s">
        <v>1</v>
      </c>
      <c r="B57" s="11"/>
      <c r="C57" s="10">
        <f>C56-C43</f>
        <v>-3352</v>
      </c>
      <c r="D57" s="10"/>
      <c r="E57" s="9">
        <f>E56-E43</f>
        <v>-199</v>
      </c>
      <c r="F57" s="9">
        <f>F56-F43</f>
        <v>-254</v>
      </c>
      <c r="G57" s="10"/>
      <c r="H57" s="10"/>
      <c r="I57" s="9">
        <f>I56-I43</f>
        <v>1652</v>
      </c>
      <c r="J57" s="9">
        <f>J56-J43</f>
        <v>-1439</v>
      </c>
      <c r="K57" s="10"/>
      <c r="L57" s="10"/>
      <c r="M57" s="10"/>
      <c r="N57" s="10"/>
      <c r="O57" s="9">
        <f>O56-O43</f>
        <v>-206</v>
      </c>
    </row>
    <row r="58" spans="1:15" ht="9" customHeight="1">
      <c r="A58" s="8" t="s">
        <v>0</v>
      </c>
      <c r="B58" s="8"/>
      <c r="C58" s="7">
        <f>C57/C43</f>
        <v>-0.00508315477084101</v>
      </c>
      <c r="D58" s="7"/>
      <c r="E58" s="6">
        <f>E57/E43</f>
        <v>-0.028836400521663526</v>
      </c>
      <c r="F58" s="6">
        <f>F57/F43</f>
        <v>-0.03942874883576529</v>
      </c>
      <c r="G58" s="7"/>
      <c r="H58" s="7"/>
      <c r="I58" s="6">
        <f>I57/I43</f>
        <v>0.1659967845659164</v>
      </c>
      <c r="J58" s="6">
        <f>J57/J43</f>
        <v>-0.10455569279953499</v>
      </c>
      <c r="K58" s="7"/>
      <c r="L58" s="7"/>
      <c r="M58" s="7"/>
      <c r="N58" s="7"/>
      <c r="O58" s="6">
        <f>O57/O43</f>
        <v>-0.0003139856206779346</v>
      </c>
    </row>
    <row r="59" spans="1:15" ht="9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</row>
    <row r="60" spans="1:15" ht="9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</row>
    <row r="61" spans="1:15" ht="9">
      <c r="A61" s="4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</row>
    <row r="62" spans="1:15" ht="9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</row>
    <row r="63" spans="1:15" ht="9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ht="9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ht="9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</row>
    <row r="66" spans="1:15" ht="9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ht="9">
      <c r="A67" s="2"/>
      <c r="B67" s="3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1:15" ht="9">
      <c r="A68" s="2"/>
      <c r="B68" s="3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ht="9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ht="9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1:15" ht="9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  <row r="72" spans="1:15" ht="9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</row>
    <row r="73" spans="1:15" ht="9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ht="9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ht="9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</row>
    <row r="76" spans="1:15" ht="9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</row>
    <row r="77" spans="1:15" ht="9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</row>
    <row r="78" spans="1:15" ht="9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ht="9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ht="9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</row>
    <row r="81" spans="1:15" ht="9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</row>
    <row r="82" spans="1:15" ht="9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</row>
    <row r="83" spans="1:15" ht="9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 ht="9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 ht="9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</row>
    <row r="86" spans="1:15" ht="9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</row>
    <row r="87" spans="1:15" ht="9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</row>
    <row r="88" spans="1:15" ht="9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 ht="9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ht="9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</row>
    <row r="91" spans="1:15" ht="9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</row>
    <row r="92" spans="1:15" ht="9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</row>
    <row r="93" spans="1:15" ht="9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ht="9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ht="9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</row>
    <row r="96" spans="1:15" ht="9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</row>
  </sheetData>
  <sheetProtection/>
  <mergeCells count="19">
    <mergeCell ref="A57:B57"/>
    <mergeCell ref="A58:B58"/>
    <mergeCell ref="A1:O1"/>
    <mergeCell ref="A7:O7"/>
    <mergeCell ref="E5:E6"/>
    <mergeCell ref="F5:F6"/>
    <mergeCell ref="G5:G6"/>
    <mergeCell ref="I5:I6"/>
    <mergeCell ref="O3:O6"/>
    <mergeCell ref="J5:J6"/>
    <mergeCell ref="K5:K6"/>
    <mergeCell ref="M4:M6"/>
    <mergeCell ref="A42:O42"/>
    <mergeCell ref="C3:C6"/>
    <mergeCell ref="A24:O24"/>
    <mergeCell ref="A22:B22"/>
    <mergeCell ref="A23:B23"/>
    <mergeCell ref="A39:B39"/>
    <mergeCell ref="A40:B40"/>
  </mergeCells>
  <printOptions/>
  <pageMargins left="0.3937007874015748" right="0.3937007874015748" top="0.3937007874015748" bottom="0.3937007874015748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2013-02-21T16:03:54Z</dcterms:created>
  <dcterms:modified xsi:type="dcterms:W3CDTF">2013-02-21T16:04:04Z</dcterms:modified>
  <cp:category/>
  <cp:version/>
  <cp:contentType/>
  <cp:contentStatus/>
</cp:coreProperties>
</file>